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60" yWindow="30" windowWidth="13965" windowHeight="11640"/>
  </bookViews>
  <sheets>
    <sheet name="KSS-Starcevo" sheetId="2" r:id="rId1"/>
  </sheets>
  <calcPr calcId="114210"/>
</workbook>
</file>

<file path=xl/calcChain.xml><?xml version="1.0" encoding="utf-8"?>
<calcChain xmlns="http://schemas.openxmlformats.org/spreadsheetml/2006/main">
  <c r="E6" i="2"/>
  <c r="E7"/>
  <c r="E8"/>
  <c r="E9"/>
  <c r="E10"/>
  <c r="E11"/>
  <c r="E12"/>
  <c r="E14"/>
  <c r="E15"/>
  <c r="E16"/>
  <c r="E17"/>
  <c r="E18"/>
  <c r="E19"/>
  <c r="E20"/>
  <c r="E21"/>
</calcChain>
</file>

<file path=xl/sharedStrings.xml><?xml version="1.0" encoding="utf-8"?>
<sst xmlns="http://schemas.openxmlformats.org/spreadsheetml/2006/main" count="84" uniqueCount="62">
  <si>
    <t>Шифър</t>
  </si>
  <si>
    <t>Наименование</t>
  </si>
  <si>
    <t>мярка</t>
  </si>
  <si>
    <t>К-во</t>
  </si>
  <si>
    <t>стойност</t>
  </si>
  <si>
    <t>8101402230</t>
  </si>
  <si>
    <t>м3</t>
  </si>
  <si>
    <t>8101307221</t>
  </si>
  <si>
    <t>8101403210</t>
  </si>
  <si>
    <t>8101403220</t>
  </si>
  <si>
    <t>8102070130</t>
  </si>
  <si>
    <t>8103309400</t>
  </si>
  <si>
    <t>м2</t>
  </si>
  <si>
    <t>8102061020</t>
  </si>
  <si>
    <t>кг</t>
  </si>
  <si>
    <t>8102071060</t>
  </si>
  <si>
    <t>*000000003</t>
  </si>
  <si>
    <t>ПРЕВОЗ БЕТОН С БЕТОНОВОЗ 15 км.</t>
  </si>
  <si>
    <t>м</t>
  </si>
  <si>
    <t>*000000005</t>
  </si>
  <si>
    <t>ХРS  - 20ММ ЗА ФУГИ</t>
  </si>
  <si>
    <t>*000000004</t>
  </si>
  <si>
    <t>8102280810</t>
  </si>
  <si>
    <t>*000000006</t>
  </si>
  <si>
    <t>*000000002</t>
  </si>
  <si>
    <t>*000000007</t>
  </si>
  <si>
    <t>8101114111</t>
  </si>
  <si>
    <t>№</t>
  </si>
  <si>
    <t xml:space="preserve">КОЛИЧЕСТВЕНО - СТОЙНОСТНА СМЕТКА </t>
  </si>
  <si>
    <t xml:space="preserve">БИТУМЕН ГРУНД-ДВУКРАТНО </t>
  </si>
  <si>
    <t>НАПРАВА И РАЗВАЛЯНЕ КОФРАЖ ЗА УСТОИ,СТЪЛБОВЕ И ДР.СТЕНИ С ПРАВИ ПОВЪРХНИНИ</t>
  </si>
  <si>
    <t xml:space="preserve">НАТОВАРВАНЕ РАЗГЪРМЯНА СКАЛНА МАСА НА ТРАНСПОРТ С БАГЕР </t>
  </si>
  <si>
    <t xml:space="preserve">НАТОВАРВАНЕ РАЗКОПАНА ЗЕМНА ПОЧВА НА ТРАНСПОРТ С БАГЕР </t>
  </si>
  <si>
    <t>ДДС 20%</t>
  </si>
  <si>
    <t>ПОЛАГАНЕ БЕТОН С12/15 - БДС EN206-1 , НЕАРМИРАН В ОСНОВИ</t>
  </si>
  <si>
    <t>ИЗРАБОТКА И МОНТАЖ АРМИРОВКА В500В - БДС EN  9252:2007</t>
  </si>
  <si>
    <t xml:space="preserve">ИЗКОП С БАГЕР ЗЕМ.ПОЧВИ ПРИ 2 УТ.У-ВИЯ НА ТРАНСПОРТ  </t>
  </si>
  <si>
    <t>СМР</t>
  </si>
  <si>
    <t>ИЗКОПИ С  В &gt; 1.2М Н= ИЛИ &lt; 2М В СРЕДНО СКАЛНИ ПОЧВИ С ХИДРОЧУК ВКЛЮЧИТЕЛНО ОФОРМЯНЕ НА СКАТА НАД ПЪТЯ</t>
  </si>
  <si>
    <t>*0000000001</t>
  </si>
  <si>
    <t>Непредвидени разходи 5%</t>
  </si>
  <si>
    <t>ПРЕВОЗ НА ИЗКОПАНИ ЗЕМНИ И СКАЛНИ МАСИ НА 1КМ</t>
  </si>
  <si>
    <t>ДОСТАВКА И МОНТАЖ СТОМАНЕН АЖУРЕН ПАРАПЕТ  С МИН.ВИСОЧИНА 120СМ, МИН. ДЕБЕЛИНА НА СТЕНИТЕ НА ПРОФИЛА 3ММ, ВКЛЮЧИТЕЛНО АНТИКОРОЗИОННА ЗАЩИТА И ВСИЧКИ СВЪРЗАНИ С ТОВА РАЗХОДИ</t>
  </si>
  <si>
    <t xml:space="preserve">УПЛЪТНЯВАНЕ ЗЕМНИ ПОЧВИ ПЛАСТОВЕ ОТ 30СМ </t>
  </si>
  <si>
    <t>НАПРАВА НАСИП ОТ СВЪРЗАН МАТЕРИАЛ ЗАД СТЕНАТА</t>
  </si>
  <si>
    <t>НАПРАВА НАСИП ОТ НЕСВЪРЗАН МАТЕРИАЛ ЗАД СТЕНАТА</t>
  </si>
  <si>
    <t>бр.</t>
  </si>
  <si>
    <t>ДОСТАВКА И МОНТАЖ НА ДРЕНАЖНИ ТРЪБИ PVC Ф200 , ВКЛЮЧИТЕЛНО ВСИЧКИ СВЪРЗАНИ С ТОВА РАЗХОДИ</t>
  </si>
  <si>
    <t>ДОСТАВКА И МОНТАЖ НА РЕВИЗИОННА БЕТОНОВА ШАХТА D1000 СЪС СТОМАНЕНА РЕШЕТКА , ВКЛЮЧИТЕЛНО ВСИЧКИ СВЪРЗАНИ С ТОВА РАЗХОДИ - РШ1 - H=1.85 М</t>
  </si>
  <si>
    <t>ДОСТАВКА И МОНТАЖ НА РЕВИЗИОННА БЕТОНОВА ШАХТА D1000 СЪС СТОМАНЕНА РЕШЕТКА , ВКЛЮЧИТЕЛНО ВСИЧКИ СВЪРЗАНИ С ТОВА РАЗХОДИ - РШ2 - H=1.50 М</t>
  </si>
  <si>
    <t>ДОСТАВКА И МОНТАЖ НА РЕВИЗИОННА БЕТОНОВА ШАХТА D1000 СЪС СТОМАНЕНА РЕШЕТКА , ВКЛЮЧИТЕЛНО ВСИЧКИ СВЪРЗАНИ С ТОВА РАЗХОДИ - РШ3 - H=2.3 М</t>
  </si>
  <si>
    <t>ДОСТАВКА И МОНТАЖ НА РЕВИЗИОННА БЕТОНОВА ШАХТА D1000 СЪС СТОМАНЕНА РЕШЕТКА , ВКЛЮЧИТЕЛНО ВСИЧКИ СВЪРЗАНИ С ТОВА РАЗХОДИ - РШ4 - H=2,15 М</t>
  </si>
  <si>
    <t>ГЕОТЕКСТИЛНА ОКОЛО ДРЕНАЖНИ ТРЪБИ И ПРИЗМА ОТ ДЕРЕНИРАЩ МАТЕРИАЛ</t>
  </si>
  <si>
    <t>ПОЛАГАНЕ БЕТОН ЗА СТЕНИ И ФУНДАМЕНТИ  С30/37 - БДС EN206-1</t>
  </si>
  <si>
    <r>
      <t>ОБЕКТ : ОБЕКТ:</t>
    </r>
    <r>
      <rPr>
        <sz val="10"/>
        <rFont val="Arial"/>
        <family val="2"/>
        <charset val="204"/>
      </rPr>
      <t xml:space="preserve"> " БЛАГОУСТРОЯВАНЕ ГРОБИЩЕН ПАРК В С.СТАРЦЕВО”</t>
    </r>
  </si>
  <si>
    <r>
      <t xml:space="preserve">ЧАСТ 2: </t>
    </r>
    <r>
      <rPr>
        <sz val="10"/>
        <rFont val="Arial"/>
        <family val="2"/>
        <charset val="204"/>
      </rPr>
      <t xml:space="preserve">„ПОДПОРНА СТЕНА С АЖУРЕН ПАРАПЕТ” В УПИ Х-ЗА ГРОБИЩЕН  ПАРК, КВ.46 ПО ПУП НА С. СТАРЦЕВО, ОБЩИНА ЗЛАТОГРАД </t>
    </r>
  </si>
  <si>
    <r>
      <t xml:space="preserve">ВЪЗЛОЖИТЕЛ : </t>
    </r>
    <r>
      <rPr>
        <sz val="10"/>
        <rFont val="Arial"/>
        <family val="2"/>
        <charset val="204"/>
      </rPr>
      <t>ОБЩИНА ЗЛАТОГРАД</t>
    </r>
  </si>
  <si>
    <t>ОБЩО СМР</t>
  </si>
  <si>
    <t>ВСИЧКО</t>
  </si>
  <si>
    <t>Подпис и печат:</t>
  </si>
  <si>
    <t>Име на представляващия участника и длъжност</t>
  </si>
  <si>
    <t>ед. цена</t>
  </si>
</sst>
</file>

<file path=xl/styles.xml><?xml version="1.0" encoding="utf-8"?>
<styleSheet xmlns="http://schemas.openxmlformats.org/spreadsheetml/2006/main">
  <numFmts count="1">
    <numFmt numFmtId="164" formatCode="#,##0.00\ [$лв.-402]"/>
  </numFmts>
  <fonts count="7">
    <font>
      <sz val="10"/>
      <name val="Arial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0" fontId="2" fillId="0" borderId="4" xfId="0" quotePrefix="1" applyFont="1" applyBorder="1" applyAlignment="1">
      <alignment wrapText="1"/>
    </xf>
    <xf numFmtId="0" fontId="2" fillId="0" borderId="4" xfId="1" quotePrefix="1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quotePrefix="1" applyFont="1" applyBorder="1" applyAlignment="1">
      <alignment wrapText="1"/>
    </xf>
    <xf numFmtId="0" fontId="2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2" fillId="0" borderId="6" xfId="0" applyFont="1" applyBorder="1" applyAlignment="1">
      <alignment wrapText="1"/>
    </xf>
    <xf numFmtId="0" fontId="2" fillId="0" borderId="4" xfId="0" quotePrefix="1" applyFont="1" applyBorder="1" applyAlignment="1">
      <alignment horizontal="center" wrapText="1"/>
    </xf>
    <xf numFmtId="4" fontId="5" fillId="0" borderId="4" xfId="0" applyNumberFormat="1" applyFon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4" fontId="2" fillId="0" borderId="7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4" fontId="5" fillId="0" borderId="0" xfId="0" applyNumberFormat="1" applyFont="1" applyBorder="1" applyAlignment="1">
      <alignment horizontal="right" wrapText="1"/>
    </xf>
    <xf numFmtId="0" fontId="2" fillId="0" borderId="4" xfId="1" quotePrefix="1" applyFont="1" applyBorder="1" applyAlignment="1">
      <alignment horizontal="center" wrapText="1"/>
    </xf>
    <xf numFmtId="4" fontId="5" fillId="0" borderId="4" xfId="1" applyNumberFormat="1" applyFont="1" applyBorder="1" applyAlignment="1">
      <alignment horizontal="right" wrapText="1"/>
    </xf>
    <xf numFmtId="4" fontId="2" fillId="0" borderId="4" xfId="1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5" xfId="0" quotePrefix="1" applyFont="1" applyBorder="1" applyAlignment="1">
      <alignment horizontal="center" wrapText="1"/>
    </xf>
    <xf numFmtId="4" fontId="2" fillId="0" borderId="5" xfId="0" applyNumberFormat="1" applyFont="1" applyBorder="1" applyAlignment="1">
      <alignment horizontal="right" wrapText="1"/>
    </xf>
    <xf numFmtId="4" fontId="2" fillId="0" borderId="9" xfId="0" applyNumberFormat="1" applyFont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4" fontId="2" fillId="0" borderId="0" xfId="0" applyNumberFormat="1" applyFont="1" applyAlignment="1">
      <alignment wrapText="1"/>
    </xf>
    <xf numFmtId="0" fontId="2" fillId="0" borderId="10" xfId="0" applyFont="1" applyFill="1" applyBorder="1" applyAlignment="1">
      <alignment horizontal="center" wrapText="1"/>
    </xf>
    <xf numFmtId="4" fontId="2" fillId="0" borderId="10" xfId="0" applyNumberFormat="1" applyFont="1" applyFill="1" applyBorder="1" applyAlignment="1">
      <alignment horizontal="right" wrapText="1"/>
    </xf>
    <xf numFmtId="4" fontId="3" fillId="0" borderId="11" xfId="0" applyNumberFormat="1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4" fontId="2" fillId="0" borderId="4" xfId="0" applyNumberFormat="1" applyFont="1" applyFill="1" applyBorder="1" applyAlignment="1">
      <alignment horizontal="right" wrapText="1"/>
    </xf>
    <xf numFmtId="4" fontId="2" fillId="0" borderId="7" xfId="0" applyNumberFormat="1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wrapText="1"/>
    </xf>
    <xf numFmtId="4" fontId="3" fillId="0" borderId="4" xfId="0" applyNumberFormat="1" applyFont="1" applyFill="1" applyBorder="1" applyAlignment="1">
      <alignment horizontal="right" wrapText="1"/>
    </xf>
    <xf numFmtId="4" fontId="3" fillId="0" borderId="7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wrapText="1"/>
    </xf>
    <xf numFmtId="4" fontId="3" fillId="0" borderId="5" xfId="0" applyNumberFormat="1" applyFont="1" applyFill="1" applyBorder="1" applyAlignment="1">
      <alignment horizontal="right" wrapText="1"/>
    </xf>
    <xf numFmtId="164" fontId="3" fillId="0" borderId="9" xfId="0" applyNumberFormat="1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/>
    </xf>
  </cellXfs>
  <cellStyles count="2">
    <cellStyle name="Нормален" xfId="0" builtinId="0"/>
    <cellStyle name="Нормален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2" zoomScaleNormal="130" workbookViewId="0">
      <selection activeCell="I9" sqref="I9"/>
    </sheetView>
  </sheetViews>
  <sheetFormatPr defaultRowHeight="12.75"/>
  <cols>
    <col min="1" max="1" width="4.5703125" style="1" customWidth="1"/>
    <col min="2" max="2" width="11.7109375" style="1" customWidth="1"/>
    <col min="3" max="3" width="39" style="1" customWidth="1"/>
    <col min="4" max="4" width="7.85546875" style="12" customWidth="1"/>
    <col min="5" max="5" width="9.85546875" style="13" bestFit="1" customWidth="1"/>
    <col min="6" max="6" width="8.85546875" style="14" bestFit="1" customWidth="1"/>
    <col min="7" max="7" width="14.42578125" style="15" customWidth="1"/>
    <col min="8" max="16384" width="9.140625" style="1"/>
  </cols>
  <sheetData>
    <row r="1" spans="1:7" ht="22.5" customHeight="1">
      <c r="A1" s="57" t="s">
        <v>54</v>
      </c>
      <c r="B1" s="57"/>
      <c r="C1" s="57"/>
      <c r="D1" s="57"/>
      <c r="E1" s="57"/>
      <c r="F1" s="57"/>
      <c r="G1" s="57"/>
    </row>
    <row r="2" spans="1:7" ht="32.25" customHeight="1">
      <c r="A2" s="57" t="s">
        <v>55</v>
      </c>
      <c r="B2" s="57"/>
      <c r="C2" s="57"/>
      <c r="D2" s="57"/>
      <c r="E2" s="57"/>
      <c r="F2" s="57"/>
      <c r="G2" s="57"/>
    </row>
    <row r="3" spans="1:7" ht="16.5" customHeight="1" thickBot="1">
      <c r="A3" s="60" t="s">
        <v>56</v>
      </c>
      <c r="B3" s="60"/>
      <c r="C3" s="60"/>
      <c r="D3" s="60"/>
      <c r="E3" s="60"/>
      <c r="F3" s="60"/>
      <c r="G3" s="60"/>
    </row>
    <row r="4" spans="1:7" ht="13.5" thickBot="1">
      <c r="A4" s="54" t="s">
        <v>28</v>
      </c>
      <c r="B4" s="55"/>
      <c r="C4" s="55"/>
      <c r="D4" s="55"/>
      <c r="E4" s="55"/>
      <c r="F4" s="55"/>
      <c r="G4" s="56"/>
    </row>
    <row r="5" spans="1:7">
      <c r="A5" s="2" t="s">
        <v>27</v>
      </c>
      <c r="B5" s="3" t="s">
        <v>0</v>
      </c>
      <c r="C5" s="4" t="s">
        <v>1</v>
      </c>
      <c r="D5" s="4" t="s">
        <v>2</v>
      </c>
      <c r="E5" s="5" t="s">
        <v>3</v>
      </c>
      <c r="F5" s="6" t="s">
        <v>61</v>
      </c>
      <c r="G5" s="7" t="s">
        <v>4</v>
      </c>
    </row>
    <row r="6" spans="1:7" s="21" customFormat="1" ht="25.5">
      <c r="A6" s="16">
        <v>1</v>
      </c>
      <c r="B6" s="8" t="s">
        <v>5</v>
      </c>
      <c r="C6" s="8" t="s">
        <v>36</v>
      </c>
      <c r="D6" s="17" t="s">
        <v>6</v>
      </c>
      <c r="E6" s="18">
        <f>4.6*144*1.15</f>
        <v>761.75999999999988</v>
      </c>
      <c r="F6" s="19"/>
      <c r="G6" s="20"/>
    </row>
    <row r="7" spans="1:7" s="21" customFormat="1" ht="51">
      <c r="A7" s="16">
        <v>2</v>
      </c>
      <c r="B7" s="8" t="s">
        <v>7</v>
      </c>
      <c r="C7" s="8" t="s">
        <v>38</v>
      </c>
      <c r="D7" s="17" t="s">
        <v>6</v>
      </c>
      <c r="E7" s="18">
        <f>0.15*E6</f>
        <v>114.26399999999998</v>
      </c>
      <c r="F7" s="19"/>
      <c r="G7" s="20"/>
    </row>
    <row r="8" spans="1:7" s="21" customFormat="1" ht="33" customHeight="1">
      <c r="A8" s="16">
        <v>3</v>
      </c>
      <c r="B8" s="8" t="s">
        <v>8</v>
      </c>
      <c r="C8" s="8" t="s">
        <v>32</v>
      </c>
      <c r="D8" s="17" t="s">
        <v>6</v>
      </c>
      <c r="E8" s="18">
        <f>E6</f>
        <v>761.75999999999988</v>
      </c>
      <c r="F8" s="19"/>
      <c r="G8" s="20"/>
    </row>
    <row r="9" spans="1:7" s="21" customFormat="1" ht="32.25" customHeight="1">
      <c r="A9" s="16">
        <v>4</v>
      </c>
      <c r="B9" s="8" t="s">
        <v>9</v>
      </c>
      <c r="C9" s="8" t="s">
        <v>31</v>
      </c>
      <c r="D9" s="17" t="s">
        <v>6</v>
      </c>
      <c r="E9" s="18">
        <f>E7</f>
        <v>114.26399999999998</v>
      </c>
      <c r="F9" s="19"/>
      <c r="G9" s="20"/>
    </row>
    <row r="10" spans="1:7" s="21" customFormat="1" ht="25.5">
      <c r="A10" s="16">
        <v>5</v>
      </c>
      <c r="B10" s="8" t="s">
        <v>39</v>
      </c>
      <c r="C10" s="8" t="s">
        <v>41</v>
      </c>
      <c r="D10" s="17" t="s">
        <v>6</v>
      </c>
      <c r="E10" s="18">
        <f>E8+E9</f>
        <v>876.02399999999989</v>
      </c>
      <c r="F10" s="19"/>
      <c r="G10" s="20"/>
    </row>
    <row r="11" spans="1:7" s="21" customFormat="1" ht="25.5">
      <c r="A11" s="16">
        <v>6</v>
      </c>
      <c r="B11" s="8" t="s">
        <v>10</v>
      </c>
      <c r="C11" s="8" t="s">
        <v>34</v>
      </c>
      <c r="D11" s="17" t="s">
        <v>6</v>
      </c>
      <c r="E11" s="18">
        <f>290*0.1*1.15</f>
        <v>33.349999999999994</v>
      </c>
      <c r="F11" s="19"/>
      <c r="G11" s="20"/>
    </row>
    <row r="12" spans="1:7" s="21" customFormat="1" ht="38.25" customHeight="1">
      <c r="A12" s="16">
        <v>7</v>
      </c>
      <c r="B12" s="8" t="s">
        <v>11</v>
      </c>
      <c r="C12" s="8" t="s">
        <v>30</v>
      </c>
      <c r="D12" s="17" t="s">
        <v>12</v>
      </c>
      <c r="E12" s="22">
        <f>(288+2.3*30)*0.1+410*2+2.05*32</f>
        <v>921.30000000000007</v>
      </c>
      <c r="F12" s="19"/>
      <c r="G12" s="20"/>
    </row>
    <row r="13" spans="1:7" s="21" customFormat="1" ht="31.5" customHeight="1">
      <c r="A13" s="16">
        <v>8</v>
      </c>
      <c r="B13" s="8" t="s">
        <v>13</v>
      </c>
      <c r="C13" s="8" t="s">
        <v>35</v>
      </c>
      <c r="D13" s="17" t="s">
        <v>14</v>
      </c>
      <c r="E13" s="18">
        <v>16174.63</v>
      </c>
      <c r="F13" s="19"/>
      <c r="G13" s="20"/>
    </row>
    <row r="14" spans="1:7" s="21" customFormat="1" ht="25.5">
      <c r="A14" s="16">
        <v>9</v>
      </c>
      <c r="B14" s="8" t="s">
        <v>15</v>
      </c>
      <c r="C14" s="8" t="s">
        <v>53</v>
      </c>
      <c r="D14" s="17" t="s">
        <v>6</v>
      </c>
      <c r="E14" s="18">
        <f>408*0.35+289*0.4</f>
        <v>258.39999999999998</v>
      </c>
      <c r="F14" s="19"/>
      <c r="G14" s="20"/>
    </row>
    <row r="15" spans="1:7" s="21" customFormat="1" ht="20.25" customHeight="1">
      <c r="A15" s="16">
        <v>10</v>
      </c>
      <c r="B15" s="8" t="s">
        <v>24</v>
      </c>
      <c r="C15" s="8" t="s">
        <v>17</v>
      </c>
      <c r="D15" s="17" t="s">
        <v>6</v>
      </c>
      <c r="E15" s="18">
        <f>E11+E14</f>
        <v>291.75</v>
      </c>
      <c r="F15" s="19"/>
      <c r="G15" s="20"/>
    </row>
    <row r="16" spans="1:7" s="21" customFormat="1">
      <c r="A16" s="16">
        <v>11</v>
      </c>
      <c r="B16" s="8" t="s">
        <v>22</v>
      </c>
      <c r="C16" s="8" t="s">
        <v>29</v>
      </c>
      <c r="D16" s="17" t="s">
        <v>12</v>
      </c>
      <c r="E16" s="18">
        <f>351+290</f>
        <v>641</v>
      </c>
      <c r="F16" s="19"/>
      <c r="G16" s="20"/>
    </row>
    <row r="17" spans="1:7" s="21" customFormat="1">
      <c r="A17" s="16">
        <v>12</v>
      </c>
      <c r="B17" s="9" t="s">
        <v>24</v>
      </c>
      <c r="C17" s="9" t="s">
        <v>20</v>
      </c>
      <c r="D17" s="23" t="s">
        <v>12</v>
      </c>
      <c r="E17" s="24">
        <f>1.56*30</f>
        <v>46.800000000000004</v>
      </c>
      <c r="F17" s="25"/>
      <c r="G17" s="20"/>
    </row>
    <row r="18" spans="1:7" s="21" customFormat="1" ht="38.25">
      <c r="A18" s="16">
        <v>13</v>
      </c>
      <c r="B18" s="8" t="s">
        <v>16</v>
      </c>
      <c r="C18" s="8" t="s">
        <v>52</v>
      </c>
      <c r="D18" s="17" t="s">
        <v>12</v>
      </c>
      <c r="E18" s="18">
        <f>351+144*0.5+1*144</f>
        <v>567</v>
      </c>
      <c r="F18" s="19"/>
      <c r="G18" s="20"/>
    </row>
    <row r="19" spans="1:7" s="21" customFormat="1" ht="25.5">
      <c r="A19" s="16">
        <v>14</v>
      </c>
      <c r="B19" s="8" t="s">
        <v>21</v>
      </c>
      <c r="C19" s="8" t="s">
        <v>44</v>
      </c>
      <c r="D19" s="17" t="s">
        <v>6</v>
      </c>
      <c r="E19" s="18">
        <f>3500*2.1</f>
        <v>7350</v>
      </c>
      <c r="F19" s="19"/>
      <c r="G19" s="20"/>
    </row>
    <row r="20" spans="1:7" s="21" customFormat="1" ht="33" customHeight="1">
      <c r="A20" s="16">
        <v>15</v>
      </c>
      <c r="B20" s="8" t="s">
        <v>19</v>
      </c>
      <c r="C20" s="8" t="s">
        <v>45</v>
      </c>
      <c r="D20" s="17" t="s">
        <v>6</v>
      </c>
      <c r="E20" s="18">
        <f>144*2*0.5</f>
        <v>144</v>
      </c>
      <c r="F20" s="19"/>
      <c r="G20" s="20"/>
    </row>
    <row r="21" spans="1:7" s="21" customFormat="1" ht="25.5">
      <c r="A21" s="16">
        <v>16</v>
      </c>
      <c r="B21" s="8" t="s">
        <v>26</v>
      </c>
      <c r="C21" s="8" t="s">
        <v>43</v>
      </c>
      <c r="D21" s="17" t="s">
        <v>6</v>
      </c>
      <c r="E21" s="18">
        <f>E19+E20</f>
        <v>7494</v>
      </c>
      <c r="F21" s="19"/>
      <c r="G21" s="20"/>
    </row>
    <row r="22" spans="1:7" s="21" customFormat="1" ht="84" customHeight="1">
      <c r="A22" s="16">
        <v>17</v>
      </c>
      <c r="B22" s="8" t="s">
        <v>23</v>
      </c>
      <c r="C22" s="10" t="s">
        <v>42</v>
      </c>
      <c r="D22" s="17" t="s">
        <v>18</v>
      </c>
      <c r="E22" s="26">
        <v>144</v>
      </c>
      <c r="F22" s="27"/>
      <c r="G22" s="20"/>
    </row>
    <row r="23" spans="1:7" s="21" customFormat="1" ht="38.25">
      <c r="A23" s="16">
        <v>18</v>
      </c>
      <c r="B23" s="8" t="s">
        <v>25</v>
      </c>
      <c r="C23" s="10" t="s">
        <v>47</v>
      </c>
      <c r="D23" s="17" t="s">
        <v>18</v>
      </c>
      <c r="E23" s="27">
        <v>146</v>
      </c>
      <c r="F23" s="27"/>
      <c r="G23" s="20"/>
    </row>
    <row r="24" spans="1:7" s="21" customFormat="1" ht="63.75">
      <c r="A24" s="16">
        <v>19</v>
      </c>
      <c r="B24" s="8" t="s">
        <v>26</v>
      </c>
      <c r="C24" s="8" t="s">
        <v>48</v>
      </c>
      <c r="D24" s="17" t="s">
        <v>46</v>
      </c>
      <c r="E24" s="19">
        <v>1</v>
      </c>
      <c r="F24" s="19"/>
      <c r="G24" s="20"/>
    </row>
    <row r="25" spans="1:7" s="21" customFormat="1" ht="69.75" customHeight="1">
      <c r="A25" s="16">
        <v>20</v>
      </c>
      <c r="B25" s="8" t="s">
        <v>26</v>
      </c>
      <c r="C25" s="8" t="s">
        <v>49</v>
      </c>
      <c r="D25" s="17" t="s">
        <v>46</v>
      </c>
      <c r="E25" s="19">
        <v>1</v>
      </c>
      <c r="F25" s="19"/>
      <c r="G25" s="20"/>
    </row>
    <row r="26" spans="1:7" s="21" customFormat="1" ht="63.75">
      <c r="A26" s="16">
        <v>21</v>
      </c>
      <c r="B26" s="8" t="s">
        <v>26</v>
      </c>
      <c r="C26" s="8" t="s">
        <v>50</v>
      </c>
      <c r="D26" s="17" t="s">
        <v>46</v>
      </c>
      <c r="E26" s="19">
        <v>1</v>
      </c>
      <c r="F26" s="19"/>
      <c r="G26" s="20"/>
    </row>
    <row r="27" spans="1:7" s="21" customFormat="1" ht="64.5" thickBot="1">
      <c r="A27" s="28">
        <v>22</v>
      </c>
      <c r="B27" s="11" t="s">
        <v>26</v>
      </c>
      <c r="C27" s="11" t="s">
        <v>51</v>
      </c>
      <c r="D27" s="29" t="s">
        <v>46</v>
      </c>
      <c r="E27" s="30">
        <v>1</v>
      </c>
      <c r="F27" s="30"/>
      <c r="G27" s="31"/>
    </row>
    <row r="28" spans="1:7" s="21" customFormat="1">
      <c r="A28" s="32"/>
      <c r="B28" s="32"/>
      <c r="C28" s="52" t="s">
        <v>37</v>
      </c>
      <c r="D28" s="37"/>
      <c r="E28" s="38"/>
      <c r="F28" s="38"/>
      <c r="G28" s="39"/>
    </row>
    <row r="29" spans="1:7" s="21" customFormat="1">
      <c r="A29" s="32"/>
      <c r="B29" s="32"/>
      <c r="C29" s="40" t="s">
        <v>40</v>
      </c>
      <c r="D29" s="41"/>
      <c r="E29" s="42"/>
      <c r="F29" s="42"/>
      <c r="G29" s="43"/>
    </row>
    <row r="30" spans="1:7" s="21" customFormat="1">
      <c r="A30" s="32"/>
      <c r="B30" s="32"/>
      <c r="C30" s="44" t="s">
        <v>57</v>
      </c>
      <c r="D30" s="45"/>
      <c r="E30" s="46"/>
      <c r="F30" s="46"/>
      <c r="G30" s="47"/>
    </row>
    <row r="31" spans="1:7" s="21" customFormat="1">
      <c r="A31" s="32"/>
      <c r="B31" s="32"/>
      <c r="C31" s="40" t="s">
        <v>33</v>
      </c>
      <c r="D31" s="41"/>
      <c r="E31" s="42"/>
      <c r="F31" s="42"/>
      <c r="G31" s="43"/>
    </row>
    <row r="32" spans="1:7" s="21" customFormat="1" ht="13.5" thickBot="1">
      <c r="A32" s="32"/>
      <c r="B32" s="32"/>
      <c r="C32" s="48" t="s">
        <v>58</v>
      </c>
      <c r="D32" s="49"/>
      <c r="E32" s="50"/>
      <c r="F32" s="50"/>
      <c r="G32" s="51"/>
    </row>
    <row r="33" spans="3:7" s="21" customFormat="1">
      <c r="D33" s="33"/>
      <c r="E33" s="34"/>
      <c r="F33" s="35"/>
      <c r="G33" s="36"/>
    </row>
    <row r="35" spans="3:7" ht="15">
      <c r="C35" s="53" t="s">
        <v>59</v>
      </c>
    </row>
    <row r="36" spans="3:7" ht="25.5">
      <c r="C36" s="21" t="s">
        <v>60</v>
      </c>
      <c r="D36" s="58"/>
      <c r="E36" s="58"/>
      <c r="F36" s="58"/>
      <c r="G36" s="58"/>
    </row>
    <row r="37" spans="3:7">
      <c r="E37" s="59"/>
      <c r="F37" s="59"/>
      <c r="G37" s="59"/>
    </row>
  </sheetData>
  <mergeCells count="6">
    <mergeCell ref="A4:G4"/>
    <mergeCell ref="A1:G1"/>
    <mergeCell ref="D36:G36"/>
    <mergeCell ref="E37:G37"/>
    <mergeCell ref="A3:G3"/>
    <mergeCell ref="A2:G2"/>
  </mergeCells>
  <phoneticPr fontId="1" type="noConversion"/>
  <printOptions horizontalCentered="1"/>
  <pageMargins left="0.22" right="0.2" top="0.19685039370078741" bottom="0.19685039370078741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KSS-Starcevo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igospodinova</dc:creator>
  <cp:lastModifiedBy>cbodurova</cp:lastModifiedBy>
  <cp:lastPrinted>2019-08-12T12:24:28Z</cp:lastPrinted>
  <dcterms:created xsi:type="dcterms:W3CDTF">2014-02-10T09:21:23Z</dcterms:created>
  <dcterms:modified xsi:type="dcterms:W3CDTF">2019-08-12T12:24:32Z</dcterms:modified>
</cp:coreProperties>
</file>