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autoCompressPictures="0"/>
  <bookViews>
    <workbookView xWindow="165" yWindow="0" windowWidth="15480" windowHeight="11640" tabRatio="813" activeTab="2"/>
  </bookViews>
  <sheets>
    <sheet name="Блок 128" sheetId="2" r:id="rId1"/>
    <sheet name="Obshti chasti" sheetId="3" r:id="rId2"/>
    <sheet name="SO" sheetId="4" r:id="rId3"/>
  </sheets>
  <calcPr calcId="140001" fullPrecision="0" concurrentCalc="0"/>
</workbook>
</file>

<file path=xl/calcChain.xml><?xml version="1.0" encoding="utf-8"?>
<calcChain xmlns="http://schemas.openxmlformats.org/spreadsheetml/2006/main">
  <c r="G73" i="3"/>
  <c r="G72"/>
  <c r="G66"/>
  <c r="G65"/>
  <c r="G64"/>
  <c r="G63"/>
  <c r="G59"/>
  <c r="G58"/>
  <c r="G57"/>
  <c r="G52"/>
  <c r="G51"/>
  <c r="G50"/>
  <c r="G49"/>
  <c r="G48"/>
  <c r="G47"/>
  <c r="G46"/>
  <c r="G42"/>
  <c r="G41"/>
  <c r="G40"/>
  <c r="G35"/>
  <c r="G34"/>
  <c r="G33"/>
  <c r="G32"/>
  <c r="G31"/>
  <c r="G27"/>
  <c r="G26"/>
  <c r="G25"/>
  <c r="G20"/>
  <c r="G19"/>
  <c r="G18"/>
  <c r="G17"/>
  <c r="G15"/>
  <c r="G13"/>
  <c r="G14"/>
  <c r="F21" i="4"/>
  <c r="F24"/>
  <c r="G13"/>
  <c r="G12"/>
  <c r="F14"/>
  <c r="F30" i="2"/>
  <c r="F29"/>
  <c r="F103"/>
  <c r="F104"/>
  <c r="F105"/>
  <c r="F98"/>
  <c r="F97"/>
  <c r="F96"/>
  <c r="F99"/>
  <c r="F100"/>
  <c r="F62"/>
  <c r="F61"/>
  <c r="F57"/>
  <c r="F46"/>
  <c r="F40"/>
  <c r="F91"/>
  <c r="F90"/>
  <c r="F89"/>
  <c r="F88"/>
  <c r="F87"/>
  <c r="F92"/>
  <c r="F84"/>
  <c r="F83"/>
  <c r="F82"/>
  <c r="F81"/>
  <c r="F85"/>
  <c r="F93"/>
  <c r="F78"/>
  <c r="F77"/>
  <c r="F76"/>
  <c r="F75"/>
  <c r="F74"/>
  <c r="F73"/>
  <c r="F54"/>
  <c r="F55"/>
  <c r="F56"/>
  <c r="F53"/>
  <c r="F52"/>
  <c r="F37"/>
  <c r="F35"/>
  <c r="F36"/>
  <c r="F38"/>
  <c r="F39"/>
  <c r="F41"/>
  <c r="F42"/>
  <c r="F43"/>
  <c r="F44"/>
  <c r="F45"/>
  <c r="F47"/>
  <c r="F48"/>
  <c r="F49"/>
  <c r="F31"/>
  <c r="F68"/>
  <c r="F67"/>
  <c r="F63"/>
  <c r="F64"/>
  <c r="F65"/>
  <c r="F66"/>
  <c r="F69"/>
  <c r="F28"/>
  <c r="F27"/>
  <c r="F58"/>
  <c r="F72"/>
  <c r="F32"/>
  <c r="F26"/>
  <c r="F33"/>
  <c r="F22"/>
  <c r="F21"/>
  <c r="F20"/>
  <c r="F19"/>
  <c r="F18"/>
  <c r="F23"/>
  <c r="F16"/>
  <c r="F79"/>
  <c r="F59"/>
  <c r="F108"/>
  <c r="F70"/>
  <c r="F50"/>
  <c r="F107"/>
  <c r="F24"/>
  <c r="F109"/>
  <c r="G107"/>
  <c r="G108"/>
  <c r="G109"/>
  <c r="F82" i="3"/>
  <c r="F83"/>
  <c r="G16"/>
  <c r="G21"/>
  <c r="G24"/>
  <c r="G28"/>
  <c r="G30"/>
  <c r="G36"/>
  <c r="G39"/>
  <c r="G43"/>
  <c r="G45"/>
  <c r="G53"/>
  <c r="G56"/>
  <c r="G60"/>
  <c r="G62"/>
  <c r="G67"/>
  <c r="G71"/>
  <c r="G74"/>
  <c r="G75"/>
  <c r="G78"/>
  <c r="G79"/>
  <c r="G80"/>
  <c r="F23" i="4"/>
  <c r="F25"/>
  <c r="G11"/>
  <c r="G14"/>
  <c r="G16"/>
  <c r="G17"/>
  <c r="G24"/>
  <c r="G20"/>
  <c r="G21"/>
  <c r="G68" i="3"/>
  <c r="G54"/>
  <c r="G37"/>
  <c r="G82"/>
  <c r="F84"/>
  <c r="G83"/>
  <c r="G22"/>
  <c r="G23" i="4"/>
  <c r="G25"/>
  <c r="G18"/>
  <c r="G84" i="3"/>
</calcChain>
</file>

<file path=xl/comments1.xml><?xml version="1.0" encoding="utf-8"?>
<comments xmlns="http://schemas.openxmlformats.org/spreadsheetml/2006/main">
  <authors>
    <author>Гецата</author>
  </authors>
  <commentList>
    <comment ref="F112" authorId="0">
      <text>
        <r>
          <rPr>
            <b/>
            <sz val="9"/>
            <color indexed="81"/>
            <rFont val="Tahoma"/>
            <family val="2"/>
          </rPr>
          <t>Гецата:</t>
        </r>
        <r>
          <rPr>
            <sz val="9"/>
            <color indexed="81"/>
            <rFont val="Tahoma"/>
            <family val="2"/>
          </rPr>
          <t xml:space="preserve">
крайна цена за 1м2 от РЗП без ДДС</t>
        </r>
      </text>
    </comment>
  </commentList>
</comments>
</file>

<file path=xl/sharedStrings.xml><?xml version="1.0" encoding="utf-8"?>
<sst xmlns="http://schemas.openxmlformats.org/spreadsheetml/2006/main" count="363" uniqueCount="123">
  <si>
    <t>No по ред</t>
  </si>
  <si>
    <t>Описание на допустимите дейности</t>
  </si>
  <si>
    <t>Ед. мярка</t>
  </si>
  <si>
    <t>Ед. цена в лв. (без ДДС)</t>
  </si>
  <si>
    <t>Обща цена в лв. (без ДДС)</t>
  </si>
  <si>
    <t>6=4х5</t>
  </si>
  <si>
    <t>I.</t>
  </si>
  <si>
    <t>Подмяна на дограма</t>
  </si>
  <si>
    <t>бр.</t>
  </si>
  <si>
    <r>
      <rPr>
        <sz val="10"/>
        <rFont val="Arial"/>
      </rPr>
      <t>m</t>
    </r>
    <r>
      <rPr>
        <vertAlign val="superscript"/>
        <sz val="10"/>
        <rFont val="Arial"/>
        <family val="2"/>
      </rPr>
      <t>2</t>
    </r>
  </si>
  <si>
    <t>II.</t>
  </si>
  <si>
    <t xml:space="preserve">Топлинно изолиране на външни стени </t>
  </si>
  <si>
    <t>m'</t>
  </si>
  <si>
    <t>Съпътстващи строително-монтажни работи, свързани с топлинното изолиране на външни стени</t>
  </si>
  <si>
    <t>III.</t>
  </si>
  <si>
    <t>Топлинно изолиране на покриви</t>
  </si>
  <si>
    <t>Съпътстващи строително-монтажни работи, свързани с топлинното изолиране на покрива</t>
  </si>
  <si>
    <t>IV.</t>
  </si>
  <si>
    <t xml:space="preserve">Топлинно изолиране на под </t>
  </si>
  <si>
    <t>Съпътстващи строително-монтажни работи, свързани с подмяната на дограма по фасади</t>
  </si>
  <si>
    <t>Общо за мярката</t>
  </si>
  <si>
    <t>Общо за ЕСМ дейности</t>
  </si>
  <si>
    <t>ОБЩО ЗА ОБЕКТА</t>
  </si>
  <si>
    <t>Общо за ЕСМ дейности за сградата</t>
  </si>
  <si>
    <t>Общо за съпътстващи дейности за сградата</t>
  </si>
  <si>
    <t xml:space="preserve">Общо за ЕСМ дейности </t>
  </si>
  <si>
    <t>Общо за съпътстващите дейности към мярката</t>
  </si>
  <si>
    <r>
      <t>m</t>
    </r>
    <r>
      <rPr>
        <vertAlign val="superscript"/>
        <sz val="10"/>
        <rFont val="Arial"/>
        <family val="2"/>
      </rPr>
      <t>3</t>
    </r>
  </si>
  <si>
    <t>Количество 
 за сградата</t>
  </si>
  <si>
    <r>
      <t>m</t>
    </r>
    <r>
      <rPr>
        <sz val="10"/>
        <color indexed="8"/>
        <rFont val="Calibri"/>
        <family val="2"/>
      </rPr>
      <t>²</t>
    </r>
  </si>
  <si>
    <r>
      <t>m</t>
    </r>
    <r>
      <rPr>
        <vertAlign val="superscript"/>
        <sz val="10"/>
        <color indexed="8"/>
        <rFont val="Arial"/>
        <family val="2"/>
      </rPr>
      <t>2</t>
    </r>
  </si>
  <si>
    <t>Демонтаж на съществуваща дървена, метална и алуминиева дограма - врати и прозорци</t>
  </si>
  <si>
    <r>
      <t>Доставка и монтаж на PVC дограма с двоен стъклопакет, с едно нискоемисионно външно стъкло с коефициент на топлопреминаване U&lt;1,4 W/m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 xml:space="preserve">.K, пет камерна - по спецификация </t>
    </r>
  </si>
  <si>
    <t>Ревизия на съществуваща дограма-реглаж, почистване и смазване на механизмите, подмяна на дефектирали и износени уплътнения и обков</t>
  </si>
  <si>
    <t>Доставка и монтаж на метална плътна топлоизолирана врата с коефициент на топлопреминаване U &lt; 2,20 W/m²K - входна врата</t>
  </si>
  <si>
    <t>Вътрешно обръщане на дограма /вкл. Циментова шпакловка, ъгъл с мрежа и т.н. без финишен слой/</t>
  </si>
  <si>
    <t>Доставка и монтаж на външен алуминиев подпрозоречен перваз с ширина до 20см.</t>
  </si>
  <si>
    <t>Доставка и монтаж на вътрешен PVC подпрозоречен перваз</t>
  </si>
  <si>
    <t>Доставка и монтаж на автомат за затваряне на външна врата</t>
  </si>
  <si>
    <t>Боядисване шпакловани стени около прозорци с цветен латекс двукратно, вкл. Грунд</t>
  </si>
  <si>
    <t>Полагане на дълбоко проникващ грунд преди монтаж на топлоизолационна система по фасади и тераси</t>
  </si>
  <si>
    <t>Доставка и монтаж на топлоизолационна система EPS 10 см с коефициент на топлопроводност λD=0,032 W/mK( включително лепило, дюбели, шпакловка, грунд, стъклофибърна мрежа и ьглови профили ) в/у външни стени и еркер</t>
  </si>
  <si>
    <t>Доставка и монтаж на топлоизолационна система EPS 5 см с коефициент на топлопроводност λD=0,032 W/mK( включително лепило, дюбели, шпакловка, грунд, стъклофибърна мрежа и ьглови профили )</t>
  </si>
  <si>
    <t>Доставка и монтаж на топлоизолационна система по страници на прозорци и врати тип EPS 4 см, ширина 25 см с коефициент на топлопроводност λD=0,032 W/mK( включително лепило, дюбели, шпакловка, грунд, стъклофибърна мрежа и ьглови профили )</t>
  </si>
  <si>
    <t>Полагане на цветна екстериорна мазилка (съгласно цветен проект) по външни стени, вкл. Грундиране</t>
  </si>
  <si>
    <t>Доставка, монтаж и демонтаж на фасадно тръбно скеле</t>
  </si>
  <si>
    <t>Сваляне на мазилка по фасади и тераси</t>
  </si>
  <si>
    <t>Направа зидария от единична тухла за парапети на тераси, вкл. Стб пояс</t>
  </si>
  <si>
    <t>Вътршно измазване на парапети на тераси с вароциментов разтвор</t>
  </si>
  <si>
    <t>Доставка и монтаж на водооткапващ профил на външния ръб на еркер върху топлоизолационната система</t>
  </si>
  <si>
    <t>Направа на канали в мазилка 25х25мм</t>
  </si>
  <si>
    <r>
      <t xml:space="preserve">Доставка и монтаж на гофрирана тръба </t>
    </r>
    <r>
      <rPr>
        <sz val="10"/>
        <rFont val="Calibri"/>
        <family val="2"/>
      </rPr>
      <t>Ø</t>
    </r>
    <r>
      <rPr>
        <sz val="10"/>
        <rFont val="Arial"/>
      </rPr>
      <t>21.2 в канали в мазилка</t>
    </r>
  </si>
  <si>
    <t>Изтегляне на кабели в гофрирана тръба</t>
  </si>
  <si>
    <t>Демонтаж и последващ монтаж на климатик</t>
  </si>
  <si>
    <t>Доставка и монтаж на надолучна пола от поцинкована ламарина</t>
  </si>
  <si>
    <t>Демонтаж, доставка и монтаж на нови водосборни казанчета от поцинкована ламарина</t>
  </si>
  <si>
    <t>Демонтаж, доставка и монтаж на нови водостоци от поцинкована ламарина, бкл. Крепежни елементи</t>
  </si>
  <si>
    <t>Доставка и монтаж на топлоизолация от твърда минерална вата с дебелина δ=0,12 m, с експлоатационен коефициент на топлопроводност λD=0,038 W/mK</t>
  </si>
  <si>
    <t>Доставка и монтаж на PVC хидроизолационна мембрана за механичен монтаж</t>
  </si>
  <si>
    <t>Доставка и монтаж на топлоизолация XPS, с дебелина δ=0,08 m, с експлоатационен коефициент на топлопроводност λD=0,03 W/mK, по тераси</t>
  </si>
  <si>
    <t>Доставка и полагане на армирана замазка от цименто-пясъчен разтвор с дебелина 50мм</t>
  </si>
  <si>
    <t>Полагане на гранитогрес по покриви - тераси</t>
  </si>
  <si>
    <t>Доставка и монтаж на LT ламарина за покрив - козирки, вкл. съпътстващи и крепежни елементи</t>
  </si>
  <si>
    <t>Възстановяване на мазилка и бетонови шапки по комини</t>
  </si>
  <si>
    <t>Доставка, монтаж и пуск в експлоатация на комплект активна мълниезащитна инсталация 30µs</t>
  </si>
  <si>
    <t>Демонтаж, изработка и монтаж на ламаринени обшивки около комини</t>
  </si>
  <si>
    <t>Демонтаж, доставка и монтаж на нови улуци от поцинкована ламарина, бкл. Крепежни елементи</t>
  </si>
  <si>
    <t>Натоварване ръчно, разтоварване отпадъци и превоз с камион до 16км</t>
  </si>
  <si>
    <t>V.</t>
  </si>
  <si>
    <t>Осветление общи части</t>
  </si>
  <si>
    <t>Демонтаж на съществуващи осветителни тела</t>
  </si>
  <si>
    <t>Доставка и монтаж на осветително тяло - плафон с вградени сензори за движение и фотоелемент с LED 6.3W-400lm, E27, 2700K, за открит монтаж, IP 54</t>
  </si>
  <si>
    <t>Доставка и монтаж на осветително тяло - плафон с вградени сензори за движение и фотоелемент с LED 6.3W-400lm, E27, 2700K, за открит монтаж, IP 21</t>
  </si>
  <si>
    <t>Доставка и монтаж на осветително тяло - плафон с LED 6.3W-400lm, E27, 2700K, за открит монтаж, IP 21</t>
  </si>
  <si>
    <t>Полагане на кабели и кабелни канали и закрепващи елементи</t>
  </si>
  <si>
    <t>Демонтаж на съществуващи ключове и монтаж на нови</t>
  </si>
  <si>
    <t>Сваляне на постна боя и грундиране по стени и тавани по стълбища и коридори</t>
  </si>
  <si>
    <t>Шпакловка по стени и тавани с гипсово лепило</t>
  </si>
  <si>
    <t>Боядисване шпакловани стени около прозорци с цветен латекс двукратно, вкл. Грунд - стълбище и стълбищни площадки</t>
  </si>
  <si>
    <t>Полагане на топлинна изолация от твърда минерална вата с пародренажно фолио по тавани на сутерен с дебелина δ=0,06 m, с коефициент на топлопроводност λD=0,038 W/mK</t>
  </si>
  <si>
    <t>Доставка и монтаж на топлоизолационна система EPS 10 см с коефициент на топлопроводност λD=0,032 W/mK( включително лепило, дюбели, шпакловка, грунд, стъклофибърна мрежа и ьглови профили ) по еркер</t>
  </si>
  <si>
    <t>Доставка и монтаж на топлоизолационна система ХPS 10 см с коефициент на топлопроводност λD=0,03 W/mK( включително лепило, дюбели, шпакловка, грунд, стъклофибърна мрежа и ьглови профили ) по цокли</t>
  </si>
  <si>
    <t>Демонтаж на съществуваща дървена дограма на мазета</t>
  </si>
  <si>
    <t xml:space="preserve">Доставка и монтаж на PVC дограма с двоен стъклопакет, с едно нискоемисионно външно стъкло с коефициент на топлопреминаване U&lt;1,4 W/m2.K, пет камерна - по спецификация </t>
  </si>
  <si>
    <t>Доставка и монтаж на топлоизолационна система по покривни козирки тип EPS 4 см, ширина 25 см с коефициент на топлопроводност λD=0,032 W/mK( включително лепило, дюбели, шпакловка, грунд, стъклофибърна мрежа и ьглови профили )</t>
  </si>
  <si>
    <t>Изработка на дървена конструкция за покривен наклон</t>
  </si>
  <si>
    <t>Оформяне на покривен борд по арх. Детайл</t>
  </si>
  <si>
    <t>Доставка и монтаж шапка по борд от поцинкована ламарина</t>
  </si>
  <si>
    <t>VI.</t>
  </si>
  <si>
    <t>Съпътстващи строително-монтажни работи, свързани с осветление общи части</t>
  </si>
  <si>
    <t>Конструкции</t>
  </si>
  <si>
    <t>Съпътстващи строително-монтажни работи, свързани с констукцията на сградата</t>
  </si>
  <si>
    <t xml:space="preserve">Обработка на зони с оголена, корозирала армировка, включително възстановяване на бетоновото покритие </t>
  </si>
  <si>
    <t xml:space="preserve">Конструктивно укрепване на конзолни плочи на тераси </t>
  </si>
  <si>
    <t>Оформяне на бордове около капандури на покрива</t>
  </si>
  <si>
    <t>VII.</t>
  </si>
  <si>
    <t>Достъпна среда</t>
  </si>
  <si>
    <t>Изграждане на рампа с широчина 120см. и наклон до 5%, вкл. полагане на противохлъзгаща настилка и парапети</t>
  </si>
  <si>
    <t>Доставка и монтаж на ТИ от каменна вата 100 мм, плътност ≤100 kg/m³ и коефициент на топлопроводност не по-висок от  λ=0,035 W/m²K  за разделителни ивици (20см.) според противопожарни изисквания (по архитектурен детайл) - лепило, дюбели с метални пирони и армирана със стъклофибърна мрежа тънкослойна мазилка</t>
  </si>
  <si>
    <t>Доставка и монтаж на ТИ от каменна вата 100 мм, плътност ≤100 kg/m³ и коефициент на топлопроводност не по-висок от  λ=0,035 W/m²K  за вертикални разделителни ивици (60см.) според противопожарни изисквания (по архитектурен детайл) - лепило, дюбели с метални пирони и армирана със стъклофибърна мрежа тънкослойна мазилка</t>
  </si>
  <si>
    <t>Обща цена в лв. (с ДДС)</t>
  </si>
  <si>
    <t>7=6+20%</t>
  </si>
  <si>
    <t>Полагане на дълбоко проникващ грунд преди монтаж на топлоизолационна система по фасади</t>
  </si>
  <si>
    <t>Доставка и монтаж на топлоизолационна система EPS 10 см с коефициент на топлопроводност λD=0,032 W/mK( включително лепило, дюбели, шпакловка, грунд, стъклофибърна мрежа и ьглови профили ) в/у външни стени</t>
  </si>
  <si>
    <t>Съпътстващи строително-монтажни работи, свързани с Достъпна среда</t>
  </si>
  <si>
    <t>Приложение № 1 към</t>
  </si>
  <si>
    <t>Ценово предложение</t>
  </si>
  <si>
    <t>КОЛИЧЕСТВЕНО - СТОЙНОСТНА  СМЕТКА</t>
  </si>
  <si>
    <r>
      <t xml:space="preserve">Обект: бл. 128,  ул. "България", гр. Златоград  </t>
    </r>
    <r>
      <rPr>
        <sz val="10"/>
        <rFont val="Arial"/>
      </rPr>
      <t>(Текстилски блок)</t>
    </r>
  </si>
  <si>
    <r>
      <rPr>
        <b/>
        <sz val="10"/>
        <rFont val="Arial"/>
        <family val="2"/>
      </rPr>
      <t xml:space="preserve">Обект: бл. 128,  ул. "България", гр. Златоград </t>
    </r>
    <r>
      <rPr>
        <sz val="10"/>
        <rFont val="Arial"/>
      </rPr>
      <t xml:space="preserve"> (Текстилски блок)</t>
    </r>
  </si>
  <si>
    <t>КСС - Общи части</t>
  </si>
  <si>
    <t>КСС - Стопански обект</t>
  </si>
  <si>
    <r>
      <rPr>
        <b/>
        <sz val="10"/>
        <rFont val="Arial"/>
        <family val="2"/>
      </rPr>
      <t xml:space="preserve">Обект: бл. 128,  ул. "България", гр. Златоград  </t>
    </r>
    <r>
      <rPr>
        <sz val="10"/>
        <rFont val="Arial"/>
      </rPr>
      <t xml:space="preserve">(Текстилски блок)     </t>
    </r>
  </si>
  <si>
    <t>............................................
Правно обвързващ подпис
Дата  ________/ _________ / ______
Име и фамилия __________________________
Длъжност  __________________________
Наименование на участника __________________________</t>
  </si>
  <si>
    <t>Приложение № 2</t>
  </si>
  <si>
    <t>Приложение № 3</t>
  </si>
  <si>
    <t>Към Ценово предложение</t>
  </si>
  <si>
    <t>към Ценово предложение</t>
  </si>
  <si>
    <t>...........................</t>
  </si>
  <si>
    <t>Правно обвързващ подпис:</t>
  </si>
  <si>
    <t>Дата  ________/ _________ / ______</t>
  </si>
  <si>
    <t>Име и фамилия __________________________</t>
  </si>
  <si>
    <t>Подпис на упълномощеното лице __________________________</t>
  </si>
</sst>
</file>

<file path=xl/styles.xml><?xml version="1.0" encoding="utf-8"?>
<styleSheet xmlns="http://schemas.openxmlformats.org/spreadsheetml/2006/main">
  <numFmts count="2">
    <numFmt numFmtId="44" formatCode="_-* #,##0.00\ &quot;лв&quot;_-;\-* #,##0.00\ &quot;лв&quot;_-;_-* &quot;-&quot;??\ &quot;лв&quot;_-;_-@_-"/>
    <numFmt numFmtId="164" formatCode="_-* #,##0.00\ _л_в_._-;\-* #,##0.00\ _л_в_._-;_-* &quot;-&quot;??\ _л_в_._-;_-@_-"/>
  </numFmts>
  <fonts count="42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10"/>
      <name val="Arial"/>
      <family val="2"/>
    </font>
    <font>
      <sz val="10"/>
      <name val="Arial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0"/>
      <color indexed="8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i/>
      <sz val="11"/>
      <name val="Arial"/>
      <family val="2"/>
    </font>
    <font>
      <b/>
      <sz val="12"/>
      <name val="Times New Roman"/>
      <family val="1"/>
    </font>
    <font>
      <sz val="8"/>
      <name val="Arial"/>
    </font>
    <font>
      <b/>
      <sz val="12"/>
      <name val="Arial"/>
    </font>
    <font>
      <b/>
      <sz val="10"/>
      <color indexed="6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name val="Calibri"/>
      <family val="2"/>
    </font>
    <font>
      <sz val="1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2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8" fillId="0" borderId="3" applyNumberFormat="0" applyFill="0" applyAlignment="0" applyProtection="0"/>
    <xf numFmtId="0" fontId="22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0" fillId="7" borderId="1" applyNumberFormat="0" applyAlignment="0" applyProtection="0"/>
    <xf numFmtId="0" fontId="17" fillId="0" borderId="6" applyNumberFormat="0" applyFill="0" applyAlignment="0" applyProtection="0"/>
    <xf numFmtId="0" fontId="13" fillId="22" borderId="0" applyNumberFormat="0" applyBorder="0" applyAlignment="0" applyProtection="0"/>
    <xf numFmtId="0" fontId="6" fillId="0" borderId="0">
      <alignment vertical="center"/>
    </xf>
    <xf numFmtId="0" fontId="6" fillId="23" borderId="7" applyNumberFormat="0" applyFont="0" applyAlignment="0" applyProtection="0"/>
    <xf numFmtId="0" fontId="19" fillId="20" borderId="8" applyNumberFormat="0" applyAlignment="0" applyProtection="0"/>
    <xf numFmtId="0" fontId="14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15" fillId="0" borderId="0" applyNumberFormat="0" applyFill="0" applyBorder="0" applyAlignment="0" applyProtection="0"/>
  </cellStyleXfs>
  <cellXfs count="110">
    <xf numFmtId="0" fontId="0" fillId="0" borderId="0" xfId="0" applyAlignment="1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44" fontId="0" fillId="0" borderId="0" xfId="0" applyNumberFormat="1" applyFont="1" applyAlignment="1">
      <alignment horizontal="right" vertical="center"/>
    </xf>
    <xf numFmtId="0" fontId="2" fillId="20" borderId="10" xfId="0" applyFont="1" applyFill="1" applyBorder="1" applyAlignment="1">
      <alignment horizontal="center" vertical="center" wrapText="1"/>
    </xf>
    <xf numFmtId="44" fontId="2" fillId="20" borderId="10" xfId="0" applyNumberFormat="1" applyFont="1" applyFill="1" applyBorder="1" applyAlignment="1">
      <alignment horizontal="center" vertical="center" wrapText="1"/>
    </xf>
    <xf numFmtId="0" fontId="3" fillId="20" borderId="10" xfId="0" applyFont="1" applyFill="1" applyBorder="1" applyAlignment="1" applyProtection="1">
      <alignment horizontal="center" vertical="center" wrapText="1"/>
      <protection locked="0"/>
    </xf>
    <xf numFmtId="44" fontId="3" fillId="2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>
      <alignment horizontal="center" vertical="center"/>
    </xf>
    <xf numFmtId="2" fontId="0" fillId="0" borderId="10" xfId="0" applyNumberFormat="1" applyFont="1" applyBorder="1" applyAlignment="1">
      <alignment horizontal="center" vertical="center"/>
    </xf>
    <xf numFmtId="44" fontId="2" fillId="0" borderId="10" xfId="0" applyNumberFormat="1" applyFont="1" applyFill="1" applyBorder="1" applyAlignment="1">
      <alignment horizontal="center" vertical="center" wrapText="1"/>
    </xf>
    <xf numFmtId="44" fontId="2" fillId="22" borderId="10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 wrapText="1"/>
    </xf>
    <xf numFmtId="44" fontId="5" fillId="0" borderId="10" xfId="0" applyNumberFormat="1" applyFont="1" applyFill="1" applyBorder="1" applyAlignment="1">
      <alignment horizontal="center" vertical="center" wrapText="1"/>
    </xf>
    <xf numFmtId="44" fontId="0" fillId="22" borderId="10" xfId="37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44" fontId="1" fillId="22" borderId="10" xfId="0" applyNumberFormat="1" applyFont="1" applyFill="1" applyBorder="1" applyAlignment="1">
      <alignment horizontal="right" vertical="center" wrapText="1"/>
    </xf>
    <xf numFmtId="2" fontId="0" fillId="0" borderId="1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44" fontId="1" fillId="0" borderId="10" xfId="0" applyNumberFormat="1" applyFont="1" applyFill="1" applyBorder="1" applyAlignment="1">
      <alignment horizontal="center" vertical="center"/>
    </xf>
    <xf numFmtId="44" fontId="1" fillId="22" borderId="10" xfId="0" applyNumberFormat="1" applyFont="1" applyFill="1" applyBorder="1" applyAlignment="1">
      <alignment horizontal="center" vertical="center" wrapText="1"/>
    </xf>
    <xf numFmtId="0" fontId="4" fillId="24" borderId="10" xfId="0" applyFont="1" applyFill="1" applyBorder="1" applyAlignment="1">
      <alignment horizontal="center" vertical="center"/>
    </xf>
    <xf numFmtId="0" fontId="4" fillId="24" borderId="10" xfId="0" applyFont="1" applyFill="1" applyBorder="1" applyAlignment="1">
      <alignment horizontal="left" vertical="center" wrapText="1"/>
    </xf>
    <xf numFmtId="2" fontId="0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vertical="center"/>
    </xf>
    <xf numFmtId="0" fontId="35" fillId="0" borderId="0" xfId="0" applyFont="1" applyAlignment="1">
      <alignment vertical="center"/>
    </xf>
    <xf numFmtId="4" fontId="25" fillId="0" borderId="0" xfId="0" applyNumberFormat="1" applyFont="1" applyFill="1" applyAlignment="1">
      <alignment vertical="top" wrapText="1"/>
    </xf>
    <xf numFmtId="44" fontId="1" fillId="22" borderId="10" xfId="37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4" fontId="1" fillId="0" borderId="0" xfId="0" applyNumberFormat="1" applyFont="1" applyFill="1" applyBorder="1" applyAlignment="1">
      <alignment vertical="center"/>
    </xf>
    <xf numFmtId="44" fontId="1" fillId="0" borderId="0" xfId="0" applyNumberFormat="1" applyFont="1" applyFill="1" applyBorder="1" applyAlignment="1">
      <alignment horizontal="center" vertical="center"/>
    </xf>
    <xf numFmtId="10" fontId="0" fillId="0" borderId="0" xfId="0" applyNumberFormat="1" applyFont="1" applyAlignment="1">
      <alignment vertical="center"/>
    </xf>
    <xf numFmtId="0" fontId="1" fillId="20" borderId="10" xfId="0" applyFont="1" applyFill="1" applyBorder="1" applyAlignment="1">
      <alignment horizontal="center" vertical="center" wrapText="1"/>
    </xf>
    <xf numFmtId="1" fontId="6" fillId="0" borderId="10" xfId="0" applyNumberFormat="1" applyFont="1" applyFill="1" applyBorder="1" applyAlignment="1">
      <alignment horizontal="left" vertical="center" wrapText="1"/>
    </xf>
    <xf numFmtId="1" fontId="6" fillId="0" borderId="10" xfId="0" applyNumberFormat="1" applyFont="1" applyFill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vertical="center"/>
    </xf>
    <xf numFmtId="44" fontId="6" fillId="0" borderId="10" xfId="0" applyNumberFormat="1" applyFont="1" applyFill="1" applyBorder="1" applyAlignment="1">
      <alignment horizontal="center" vertical="center" wrapText="1"/>
    </xf>
    <xf numFmtId="0" fontId="6" fillId="0" borderId="10" xfId="37" applyNumberFormat="1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2" fontId="6" fillId="0" borderId="1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4" fillId="6" borderId="10" xfId="0" applyFont="1" applyFill="1" applyBorder="1" applyAlignment="1">
      <alignment horizontal="left" vertical="center" wrapText="1"/>
    </xf>
    <xf numFmtId="44" fontId="1" fillId="17" borderId="10" xfId="37" applyNumberFormat="1" applyFont="1" applyFill="1" applyBorder="1" applyAlignment="1">
      <alignment horizontal="center" vertical="center"/>
    </xf>
    <xf numFmtId="1" fontId="36" fillId="0" borderId="10" xfId="0" applyNumberFormat="1" applyFont="1" applyFill="1" applyBorder="1" applyAlignment="1">
      <alignment horizontal="center" vertical="center" wrapText="1"/>
    </xf>
    <xf numFmtId="2" fontId="36" fillId="0" borderId="10" xfId="0" applyNumberFormat="1" applyFont="1" applyFill="1" applyBorder="1" applyAlignment="1">
      <alignment horizontal="center" vertical="center" wrapText="1"/>
    </xf>
    <xf numFmtId="44" fontId="36" fillId="0" borderId="10" xfId="0" applyNumberFormat="1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/>
    </xf>
    <xf numFmtId="2" fontId="37" fillId="0" borderId="10" xfId="0" applyNumberFormat="1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36" fillId="0" borderId="10" xfId="0" applyNumberFormat="1" applyFont="1" applyFill="1" applyBorder="1" applyAlignment="1">
      <alignment vertical="center"/>
    </xf>
    <xf numFmtId="44" fontId="36" fillId="0" borderId="10" xfId="0" applyNumberFormat="1" applyFont="1" applyFill="1" applyBorder="1" applyAlignment="1">
      <alignment vertical="center"/>
    </xf>
    <xf numFmtId="1" fontId="38" fillId="0" borderId="10" xfId="0" applyNumberFormat="1" applyFont="1" applyFill="1" applyBorder="1" applyAlignment="1">
      <alignment horizontal="center" vertical="center" wrapText="1"/>
    </xf>
    <xf numFmtId="2" fontId="38" fillId="0" borderId="10" xfId="0" applyNumberFormat="1" applyFont="1" applyFill="1" applyBorder="1" applyAlignment="1">
      <alignment horizontal="center" vertical="center" wrapText="1"/>
    </xf>
    <xf numFmtId="44" fontId="38" fillId="0" borderId="10" xfId="0" applyNumberFormat="1" applyFont="1" applyFill="1" applyBorder="1" applyAlignment="1">
      <alignment horizontal="center" vertical="center" wrapText="1"/>
    </xf>
    <xf numFmtId="1" fontId="39" fillId="0" borderId="10" xfId="0" applyNumberFormat="1" applyFont="1" applyFill="1" applyBorder="1" applyAlignment="1">
      <alignment horizontal="center" vertical="center" wrapText="1"/>
    </xf>
    <xf numFmtId="2" fontId="39" fillId="0" borderId="10" xfId="0" applyNumberFormat="1" applyFont="1" applyFill="1" applyBorder="1" applyAlignment="1">
      <alignment horizontal="center" vertical="center" wrapText="1"/>
    </xf>
    <xf numFmtId="44" fontId="39" fillId="0" borderId="10" xfId="0" applyNumberFormat="1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/>
    </xf>
    <xf numFmtId="0" fontId="38" fillId="0" borderId="10" xfId="0" applyNumberFormat="1" applyFont="1" applyFill="1" applyBorder="1" applyAlignment="1">
      <alignment vertical="center"/>
    </xf>
    <xf numFmtId="44" fontId="38" fillId="0" borderId="10" xfId="0" applyNumberFormat="1" applyFont="1" applyFill="1" applyBorder="1" applyAlignment="1">
      <alignment vertical="center"/>
    </xf>
    <xf numFmtId="2" fontId="38" fillId="0" borderId="10" xfId="0" applyNumberFormat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>
      <alignment vertical="center" wrapText="1"/>
    </xf>
    <xf numFmtId="0" fontId="6" fillId="0" borderId="10" xfId="0" applyFont="1" applyFill="1" applyBorder="1" applyAlignment="1">
      <alignment wrapText="1"/>
    </xf>
    <xf numFmtId="0" fontId="1" fillId="6" borderId="10" xfId="0" applyFont="1" applyFill="1" applyBorder="1" applyAlignment="1">
      <alignment horizontal="left" vertical="center" wrapText="1"/>
    </xf>
    <xf numFmtId="0" fontId="31" fillId="24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wrapText="1"/>
    </xf>
    <xf numFmtId="2" fontId="0" fillId="0" borderId="10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/>
    </xf>
    <xf numFmtId="0" fontId="1" fillId="25" borderId="10" xfId="0" applyFont="1" applyFill="1" applyBorder="1" applyAlignment="1">
      <alignment wrapText="1"/>
    </xf>
    <xf numFmtId="1" fontId="1" fillId="25" borderId="10" xfId="0" applyNumberFormat="1" applyFont="1" applyFill="1" applyBorder="1" applyAlignment="1">
      <alignment horizontal="left" vertical="center" wrapText="1"/>
    </xf>
    <xf numFmtId="1" fontId="1" fillId="14" borderId="10" xfId="0" applyNumberFormat="1" applyFont="1" applyFill="1" applyBorder="1" applyAlignment="1">
      <alignment horizontal="left" vertical="center" wrapText="1"/>
    </xf>
    <xf numFmtId="2" fontId="38" fillId="0" borderId="11" xfId="0" applyNumberFormat="1" applyFont="1" applyFill="1" applyBorder="1" applyAlignment="1">
      <alignment horizontal="center" vertical="center" wrapText="1"/>
    </xf>
    <xf numFmtId="0" fontId="32" fillId="0" borderId="0" xfId="0" applyFont="1" applyAlignment="1"/>
    <xf numFmtId="44" fontId="1" fillId="20" borderId="10" xfId="0" applyNumberFormat="1" applyFont="1" applyFill="1" applyBorder="1" applyAlignment="1">
      <alignment horizontal="center" vertical="center" wrapText="1"/>
    </xf>
    <xf numFmtId="4" fontId="0" fillId="26" borderId="10" xfId="0" applyNumberFormat="1" applyFont="1" applyFill="1" applyBorder="1" applyAlignment="1">
      <alignment horizontal="center" vertical="center"/>
    </xf>
    <xf numFmtId="164" fontId="0" fillId="26" borderId="10" xfId="0" applyNumberFormat="1" applyFont="1" applyFill="1" applyBorder="1" applyAlignment="1">
      <alignment horizontal="center" vertical="center"/>
    </xf>
    <xf numFmtId="164" fontId="1" fillId="26" borderId="10" xfId="0" applyNumberFormat="1" applyFont="1" applyFill="1" applyBorder="1" applyAlignment="1">
      <alignment horizontal="center" vertical="center"/>
    </xf>
    <xf numFmtId="4" fontId="1" fillId="26" borderId="10" xfId="0" applyNumberFormat="1" applyFont="1" applyFill="1" applyBorder="1" applyAlignment="1">
      <alignment horizontal="center" vertical="center"/>
    </xf>
    <xf numFmtId="2" fontId="0" fillId="26" borderId="10" xfId="0" applyNumberFormat="1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44" fontId="1" fillId="0" borderId="10" xfId="0" applyNumberFormat="1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0" fillId="0" borderId="0" xfId="0" applyFont="1" applyAlignment="1">
      <alignment horizontal="right" vertical="center" wrapText="1"/>
    </xf>
    <xf numFmtId="0" fontId="0" fillId="0" borderId="0" xfId="0" applyFont="1" applyBorder="1" applyAlignment="1">
      <alignment horizontal="center" vertic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te" xfId="38"/>
    <cellStyle name="Output" xfId="39"/>
    <cellStyle name="Title" xfId="40"/>
    <cellStyle name="Total" xfId="41"/>
    <cellStyle name="Warning Text" xfId="42"/>
    <cellStyle name="Нормален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7"/>
  <sheetViews>
    <sheetView view="pageLayout" topLeftCell="C112" zoomScale="150" zoomScaleNormal="150" zoomScalePageLayoutView="150" workbookViewId="0">
      <selection activeCell="D45" sqref="D45"/>
    </sheetView>
  </sheetViews>
  <sheetFormatPr defaultColWidth="8.85546875" defaultRowHeight="12.75"/>
  <cols>
    <col min="1" max="1" width="7.42578125" customWidth="1"/>
    <col min="2" max="2" width="62" customWidth="1"/>
    <col min="4" max="4" width="13.42578125" customWidth="1"/>
    <col min="5" max="5" width="13.140625" customWidth="1"/>
    <col min="6" max="6" width="14.42578125" bestFit="1" customWidth="1"/>
  </cols>
  <sheetData>
    <row r="1" spans="1:7">
      <c r="E1" s="105" t="s">
        <v>105</v>
      </c>
      <c r="F1" s="105"/>
    </row>
    <row r="2" spans="1:7">
      <c r="E2" s="105" t="s">
        <v>106</v>
      </c>
      <c r="F2" s="105"/>
    </row>
    <row r="4" spans="1:7" ht="15.75">
      <c r="B4" s="106" t="s">
        <v>107</v>
      </c>
      <c r="C4" s="106"/>
      <c r="D4" s="106"/>
      <c r="E4" s="106"/>
    </row>
    <row r="5" spans="1:7">
      <c r="B5" s="97"/>
      <c r="C5" s="97"/>
      <c r="D5" s="97"/>
      <c r="E5" s="97"/>
    </row>
    <row r="6" spans="1:7">
      <c r="B6" s="98" t="s">
        <v>108</v>
      </c>
    </row>
    <row r="8" spans="1:7" ht="40.5" customHeight="1">
      <c r="A8" s="7" t="s">
        <v>0</v>
      </c>
      <c r="B8" s="43" t="s">
        <v>1</v>
      </c>
      <c r="C8" s="7" t="s">
        <v>2</v>
      </c>
      <c r="D8" s="43" t="s">
        <v>28</v>
      </c>
      <c r="E8" s="8" t="s">
        <v>3</v>
      </c>
      <c r="F8" s="8" t="s">
        <v>4</v>
      </c>
      <c r="G8" s="4"/>
    </row>
    <row r="9" spans="1:7" ht="18.75" customHeight="1">
      <c r="A9" s="9">
        <v>1</v>
      </c>
      <c r="B9" s="9">
        <v>2</v>
      </c>
      <c r="C9" s="9">
        <v>3</v>
      </c>
      <c r="D9" s="9">
        <v>4</v>
      </c>
      <c r="E9" s="9">
        <v>5</v>
      </c>
      <c r="F9" s="10" t="s">
        <v>5</v>
      </c>
      <c r="G9" s="4"/>
    </row>
    <row r="10" spans="1:7">
      <c r="A10" s="4"/>
      <c r="B10" s="4"/>
      <c r="C10" s="5"/>
      <c r="D10" s="4"/>
      <c r="E10" s="6"/>
      <c r="F10" s="6"/>
      <c r="G10" s="4"/>
    </row>
    <row r="11" spans="1:7">
      <c r="A11" s="27" t="s">
        <v>6</v>
      </c>
      <c r="B11" s="28" t="s">
        <v>7</v>
      </c>
      <c r="C11" s="11"/>
      <c r="D11" s="12"/>
      <c r="E11" s="13"/>
      <c r="F11" s="14"/>
      <c r="G11" s="4"/>
    </row>
    <row r="12" spans="1:7" ht="25.5">
      <c r="A12" s="15">
        <v>1</v>
      </c>
      <c r="B12" s="74" t="s">
        <v>31</v>
      </c>
      <c r="C12" s="64" t="s">
        <v>29</v>
      </c>
      <c r="D12" s="65">
        <v>120</v>
      </c>
      <c r="E12" s="66"/>
      <c r="F12" s="18"/>
      <c r="G12" s="1"/>
    </row>
    <row r="13" spans="1:7" ht="39.75">
      <c r="A13" s="15">
        <v>2</v>
      </c>
      <c r="B13" s="75" t="s">
        <v>32</v>
      </c>
      <c r="C13" s="64" t="s">
        <v>29</v>
      </c>
      <c r="D13" s="65">
        <v>104.4</v>
      </c>
      <c r="E13" s="66"/>
      <c r="F13" s="18"/>
      <c r="G13" s="1"/>
    </row>
    <row r="14" spans="1:7" ht="38.25">
      <c r="A14" s="15">
        <v>3</v>
      </c>
      <c r="B14" s="75" t="s">
        <v>33</v>
      </c>
      <c r="C14" s="64" t="s">
        <v>29</v>
      </c>
      <c r="D14" s="65">
        <v>210</v>
      </c>
      <c r="E14" s="66"/>
      <c r="F14" s="18"/>
      <c r="G14" s="1"/>
    </row>
    <row r="15" spans="1:7" ht="27" customHeight="1">
      <c r="A15" s="15">
        <v>4</v>
      </c>
      <c r="B15" s="75" t="s">
        <v>34</v>
      </c>
      <c r="C15" s="64" t="s">
        <v>29</v>
      </c>
      <c r="D15" s="65">
        <v>15.6</v>
      </c>
      <c r="E15" s="66"/>
      <c r="F15" s="18"/>
      <c r="G15" s="1"/>
    </row>
    <row r="16" spans="1:7">
      <c r="A16" s="15"/>
      <c r="B16" s="81" t="s">
        <v>21</v>
      </c>
      <c r="C16" s="67"/>
      <c r="D16" s="68"/>
      <c r="E16" s="69"/>
      <c r="F16" s="33">
        <f>SUM(F12:F15)</f>
        <v>0</v>
      </c>
      <c r="G16" s="1"/>
    </row>
    <row r="17" spans="1:7" ht="27.75" customHeight="1">
      <c r="A17" s="19"/>
      <c r="B17" s="76" t="s">
        <v>19</v>
      </c>
      <c r="C17" s="70"/>
      <c r="D17" s="71"/>
      <c r="E17" s="72"/>
      <c r="F17" s="14"/>
      <c r="G17" s="1"/>
    </row>
    <row r="18" spans="1:7" ht="25.5">
      <c r="A18" s="15">
        <v>1</v>
      </c>
      <c r="B18" s="44" t="s">
        <v>35</v>
      </c>
      <c r="C18" s="64" t="s">
        <v>12</v>
      </c>
      <c r="D18" s="65">
        <v>220</v>
      </c>
      <c r="E18" s="66"/>
      <c r="F18" s="18">
        <f>E18*D18</f>
        <v>0</v>
      </c>
      <c r="G18" s="1"/>
    </row>
    <row r="19" spans="1:7" ht="25.5">
      <c r="A19" s="15">
        <v>2</v>
      </c>
      <c r="B19" s="44" t="s">
        <v>36</v>
      </c>
      <c r="C19" s="64" t="s">
        <v>12</v>
      </c>
      <c r="D19" s="65">
        <v>200</v>
      </c>
      <c r="E19" s="66"/>
      <c r="F19" s="18">
        <f>E19*D19</f>
        <v>0</v>
      </c>
      <c r="G19" s="1"/>
    </row>
    <row r="20" spans="1:7">
      <c r="A20" s="15">
        <v>3</v>
      </c>
      <c r="B20" s="44" t="s">
        <v>37</v>
      </c>
      <c r="C20" s="64" t="s">
        <v>12</v>
      </c>
      <c r="D20" s="65">
        <v>75</v>
      </c>
      <c r="E20" s="66"/>
      <c r="F20" s="18">
        <f>E20*D20</f>
        <v>0</v>
      </c>
      <c r="G20" s="1"/>
    </row>
    <row r="21" spans="1:7">
      <c r="A21" s="15">
        <v>4</v>
      </c>
      <c r="B21" s="44" t="s">
        <v>38</v>
      </c>
      <c r="C21" s="64" t="s">
        <v>8</v>
      </c>
      <c r="D21" s="65">
        <v>2</v>
      </c>
      <c r="E21" s="66"/>
      <c r="F21" s="18">
        <f>E21*D21</f>
        <v>0</v>
      </c>
      <c r="G21" s="1"/>
    </row>
    <row r="22" spans="1:7" ht="25.5">
      <c r="A22" s="15">
        <v>5</v>
      </c>
      <c r="B22" s="74" t="s">
        <v>39</v>
      </c>
      <c r="C22" s="64" t="s">
        <v>30</v>
      </c>
      <c r="D22" s="65">
        <v>110</v>
      </c>
      <c r="E22" s="66"/>
      <c r="F22" s="18">
        <f>E22*D22</f>
        <v>0</v>
      </c>
      <c r="G22" s="1"/>
    </row>
    <row r="23" spans="1:7">
      <c r="A23" s="15"/>
      <c r="B23" s="82" t="s">
        <v>26</v>
      </c>
      <c r="C23" s="67"/>
      <c r="D23" s="68"/>
      <c r="E23" s="69"/>
      <c r="F23" s="33">
        <f>SUM(F18:F22)</f>
        <v>0</v>
      </c>
      <c r="G23" s="1"/>
    </row>
    <row r="24" spans="1:7">
      <c r="A24" s="15"/>
      <c r="B24" s="83" t="s">
        <v>20</v>
      </c>
      <c r="C24" s="67"/>
      <c r="D24" s="68"/>
      <c r="E24" s="69"/>
      <c r="F24" s="55">
        <f>F16+F23</f>
        <v>0</v>
      </c>
      <c r="G24" s="1"/>
    </row>
    <row r="25" spans="1:7" ht="14.25">
      <c r="A25" s="27" t="s">
        <v>10</v>
      </c>
      <c r="B25" s="77" t="s">
        <v>11</v>
      </c>
      <c r="C25" s="70"/>
      <c r="D25" s="73"/>
      <c r="E25" s="69"/>
      <c r="F25" s="14"/>
      <c r="G25" s="1"/>
    </row>
    <row r="26" spans="1:7" ht="25.5">
      <c r="A26" s="15">
        <v>1</v>
      </c>
      <c r="B26" s="44" t="s">
        <v>40</v>
      </c>
      <c r="C26" s="64" t="s">
        <v>30</v>
      </c>
      <c r="D26" s="65">
        <v>880</v>
      </c>
      <c r="E26" s="66"/>
      <c r="F26" s="18">
        <f t="shared" ref="F26:F32" si="0">E26*D26</f>
        <v>0</v>
      </c>
      <c r="G26" s="1"/>
    </row>
    <row r="27" spans="1:7" ht="40.5" customHeight="1">
      <c r="A27" s="15">
        <v>2</v>
      </c>
      <c r="B27" s="44" t="s">
        <v>41</v>
      </c>
      <c r="C27" s="64" t="s">
        <v>30</v>
      </c>
      <c r="D27" s="65">
        <v>730</v>
      </c>
      <c r="E27" s="66"/>
      <c r="F27" s="18">
        <f t="shared" si="0"/>
        <v>0</v>
      </c>
      <c r="G27" s="1"/>
    </row>
    <row r="28" spans="1:7" ht="51">
      <c r="A28" s="15">
        <v>3</v>
      </c>
      <c r="B28" s="44" t="s">
        <v>42</v>
      </c>
      <c r="C28" s="16" t="s">
        <v>9</v>
      </c>
      <c r="D28" s="79">
        <v>80</v>
      </c>
      <c r="E28" s="49"/>
      <c r="F28" s="18">
        <f t="shared" si="0"/>
        <v>0</v>
      </c>
      <c r="G28" s="1"/>
    </row>
    <row r="29" spans="1:7" ht="63.75">
      <c r="A29" s="15">
        <v>4</v>
      </c>
      <c r="B29" s="44" t="s">
        <v>98</v>
      </c>
      <c r="C29" s="64" t="s">
        <v>30</v>
      </c>
      <c r="D29" s="65">
        <v>53</v>
      </c>
      <c r="E29" s="66"/>
      <c r="F29" s="18">
        <f t="shared" si="0"/>
        <v>0</v>
      </c>
      <c r="G29" s="1"/>
    </row>
    <row r="30" spans="1:7" ht="76.5">
      <c r="A30" s="15">
        <v>5</v>
      </c>
      <c r="B30" s="44" t="s">
        <v>99</v>
      </c>
      <c r="C30" s="64" t="s">
        <v>30</v>
      </c>
      <c r="D30" s="65">
        <v>15</v>
      </c>
      <c r="E30" s="66"/>
      <c r="F30" s="18">
        <f t="shared" si="0"/>
        <v>0</v>
      </c>
      <c r="G30" s="1"/>
    </row>
    <row r="31" spans="1:7" ht="51">
      <c r="A31" s="15">
        <v>6</v>
      </c>
      <c r="B31" s="44" t="s">
        <v>43</v>
      </c>
      <c r="C31" s="64" t="s">
        <v>12</v>
      </c>
      <c r="D31" s="65">
        <v>140</v>
      </c>
      <c r="E31" s="66"/>
      <c r="F31" s="18">
        <f t="shared" si="0"/>
        <v>0</v>
      </c>
      <c r="G31" s="1"/>
    </row>
    <row r="32" spans="1:7" ht="26.25" customHeight="1">
      <c r="A32" s="15">
        <v>7</v>
      </c>
      <c r="B32" s="78" t="s">
        <v>44</v>
      </c>
      <c r="C32" s="64" t="s">
        <v>12</v>
      </c>
      <c r="D32" s="65">
        <v>835</v>
      </c>
      <c r="E32" s="66"/>
      <c r="F32" s="18">
        <f t="shared" si="0"/>
        <v>0</v>
      </c>
      <c r="G32" s="1"/>
    </row>
    <row r="33" spans="1:7" ht="16.5" customHeight="1">
      <c r="A33" s="15"/>
      <c r="B33" s="81" t="s">
        <v>21</v>
      </c>
      <c r="C33" s="56"/>
      <c r="D33" s="57"/>
      <c r="E33" s="58"/>
      <c r="F33" s="33">
        <f>SUM(F26:F32)</f>
        <v>0</v>
      </c>
      <c r="G33" s="29"/>
    </row>
    <row r="34" spans="1:7" ht="29.25" customHeight="1">
      <c r="A34" s="20"/>
      <c r="B34" s="54" t="s">
        <v>13</v>
      </c>
      <c r="C34" s="61"/>
      <c r="D34" s="62"/>
      <c r="E34" s="63"/>
      <c r="F34" s="21"/>
      <c r="G34" s="2"/>
    </row>
    <row r="35" spans="1:7" ht="14.25">
      <c r="A35" s="15">
        <v>1</v>
      </c>
      <c r="B35" s="44" t="s">
        <v>45</v>
      </c>
      <c r="C35" s="16" t="s">
        <v>9</v>
      </c>
      <c r="D35" s="65">
        <v>1100</v>
      </c>
      <c r="E35" s="66"/>
      <c r="F35" s="18">
        <f t="shared" ref="F35:F40" si="1">E35*D35</f>
        <v>0</v>
      </c>
      <c r="G35" s="1"/>
    </row>
    <row r="36" spans="1:7" ht="14.25">
      <c r="A36" s="15">
        <v>2</v>
      </c>
      <c r="B36" s="44" t="s">
        <v>46</v>
      </c>
      <c r="C36" s="16" t="s">
        <v>9</v>
      </c>
      <c r="D36" s="65">
        <v>120</v>
      </c>
      <c r="E36" s="66"/>
      <c r="F36" s="18">
        <f t="shared" si="1"/>
        <v>0</v>
      </c>
      <c r="G36" s="1"/>
    </row>
    <row r="37" spans="1:7" ht="25.5">
      <c r="A37" s="15">
        <v>3</v>
      </c>
      <c r="B37" s="44" t="s">
        <v>47</v>
      </c>
      <c r="C37" s="16" t="s">
        <v>9</v>
      </c>
      <c r="D37" s="65">
        <v>10</v>
      </c>
      <c r="E37" s="66"/>
      <c r="F37" s="18">
        <f t="shared" si="1"/>
        <v>0</v>
      </c>
      <c r="G37" s="1"/>
    </row>
    <row r="38" spans="1:7" ht="14.25">
      <c r="A38" s="15">
        <v>4</v>
      </c>
      <c r="B38" s="44" t="s">
        <v>48</v>
      </c>
      <c r="C38" s="16" t="s">
        <v>9</v>
      </c>
      <c r="D38" s="65">
        <v>35</v>
      </c>
      <c r="E38" s="66"/>
      <c r="F38" s="18">
        <f t="shared" si="1"/>
        <v>0</v>
      </c>
      <c r="G38" s="1"/>
    </row>
    <row r="39" spans="1:7" ht="25.5">
      <c r="A39" s="15">
        <v>5</v>
      </c>
      <c r="B39" s="44" t="s">
        <v>49</v>
      </c>
      <c r="C39" s="64" t="s">
        <v>12</v>
      </c>
      <c r="D39" s="65">
        <v>85</v>
      </c>
      <c r="E39" s="66"/>
      <c r="F39" s="18">
        <f t="shared" si="1"/>
        <v>0</v>
      </c>
      <c r="G39" s="1"/>
    </row>
    <row r="40" spans="1:7" ht="51">
      <c r="A40" s="15">
        <v>6</v>
      </c>
      <c r="B40" s="44" t="s">
        <v>84</v>
      </c>
      <c r="C40" s="16" t="s">
        <v>9</v>
      </c>
      <c r="D40" s="65">
        <v>25</v>
      </c>
      <c r="E40" s="66"/>
      <c r="F40" s="18">
        <f t="shared" si="1"/>
        <v>0</v>
      </c>
      <c r="G40" s="1"/>
    </row>
    <row r="41" spans="1:7">
      <c r="A41" s="15">
        <v>7</v>
      </c>
      <c r="B41" s="44" t="s">
        <v>50</v>
      </c>
      <c r="C41" s="64" t="s">
        <v>12</v>
      </c>
      <c r="D41" s="65">
        <v>60</v>
      </c>
      <c r="E41" s="66"/>
      <c r="F41" s="18">
        <f>E41*D40</f>
        <v>0</v>
      </c>
      <c r="G41" s="1"/>
    </row>
    <row r="42" spans="1:7">
      <c r="A42" s="15">
        <v>8</v>
      </c>
      <c r="B42" s="44" t="s">
        <v>51</v>
      </c>
      <c r="C42" s="64" t="s">
        <v>12</v>
      </c>
      <c r="D42" s="65">
        <v>60</v>
      </c>
      <c r="E42" s="66"/>
      <c r="F42" s="18">
        <f>E42*D41</f>
        <v>0</v>
      </c>
      <c r="G42" s="1"/>
    </row>
    <row r="43" spans="1:7">
      <c r="A43" s="15">
        <v>9</v>
      </c>
      <c r="B43" s="44" t="s">
        <v>52</v>
      </c>
      <c r="C43" s="64" t="s">
        <v>12</v>
      </c>
      <c r="D43" s="65">
        <v>60</v>
      </c>
      <c r="E43" s="66"/>
      <c r="F43" s="18">
        <f>E43*D42</f>
        <v>0</v>
      </c>
      <c r="G43" s="1"/>
    </row>
    <row r="44" spans="1:7">
      <c r="A44" s="15">
        <v>10</v>
      </c>
      <c r="B44" s="44" t="s">
        <v>53</v>
      </c>
      <c r="C44" s="64" t="s">
        <v>8</v>
      </c>
      <c r="D44" s="65">
        <v>8</v>
      </c>
      <c r="E44" s="66"/>
      <c r="F44" s="18">
        <f>E44*D43</f>
        <v>0</v>
      </c>
      <c r="G44" s="1"/>
    </row>
    <row r="45" spans="1:7">
      <c r="A45" s="15">
        <v>11</v>
      </c>
      <c r="B45" s="44" t="s">
        <v>54</v>
      </c>
      <c r="C45" s="64" t="s">
        <v>12</v>
      </c>
      <c r="D45" s="65">
        <v>105</v>
      </c>
      <c r="E45" s="66"/>
      <c r="F45" s="18">
        <f>E45*D44</f>
        <v>0</v>
      </c>
      <c r="G45" s="1"/>
    </row>
    <row r="46" spans="1:7" ht="25.5">
      <c r="A46" s="15">
        <v>12</v>
      </c>
      <c r="B46" s="47" t="s">
        <v>66</v>
      </c>
      <c r="C46" s="64" t="s">
        <v>12</v>
      </c>
      <c r="D46" s="65">
        <v>105</v>
      </c>
      <c r="E46" s="66"/>
      <c r="F46" s="18">
        <f>E46*D46</f>
        <v>0</v>
      </c>
      <c r="G46" s="1"/>
    </row>
    <row r="47" spans="1:7" ht="25.5">
      <c r="A47" s="15">
        <v>13</v>
      </c>
      <c r="B47" s="44" t="s">
        <v>55</v>
      </c>
      <c r="C47" s="64" t="s">
        <v>8</v>
      </c>
      <c r="D47" s="65">
        <v>9</v>
      </c>
      <c r="E47" s="66"/>
      <c r="F47" s="18">
        <f>E47*D45</f>
        <v>0</v>
      </c>
      <c r="G47" s="1"/>
    </row>
    <row r="48" spans="1:7" ht="25.5">
      <c r="A48" s="15">
        <v>14</v>
      </c>
      <c r="B48" s="44" t="s">
        <v>56</v>
      </c>
      <c r="C48" s="64" t="s">
        <v>12</v>
      </c>
      <c r="D48" s="84">
        <v>72</v>
      </c>
      <c r="E48" s="66"/>
      <c r="F48" s="18">
        <f>E48*D47</f>
        <v>0</v>
      </c>
      <c r="G48" s="1"/>
    </row>
    <row r="49" spans="1:7">
      <c r="A49" s="15"/>
      <c r="B49" s="82" t="s">
        <v>26</v>
      </c>
      <c r="C49" s="67"/>
      <c r="D49" s="68"/>
      <c r="E49" s="69"/>
      <c r="F49" s="33">
        <f>SUM(F35:F48)</f>
        <v>0</v>
      </c>
      <c r="G49" s="1"/>
    </row>
    <row r="50" spans="1:7">
      <c r="A50" s="15"/>
      <c r="B50" s="83" t="s">
        <v>20</v>
      </c>
      <c r="C50" s="67"/>
      <c r="D50" s="68"/>
      <c r="E50" s="69"/>
      <c r="F50" s="55">
        <f>F33+F49</f>
        <v>0</v>
      </c>
      <c r="G50" s="1"/>
    </row>
    <row r="51" spans="1:7">
      <c r="A51" s="27" t="s">
        <v>14</v>
      </c>
      <c r="B51" s="28" t="s">
        <v>15</v>
      </c>
      <c r="C51" s="70"/>
      <c r="D51" s="73"/>
      <c r="E51" s="69"/>
      <c r="F51" s="14"/>
      <c r="G51" s="1"/>
    </row>
    <row r="52" spans="1:7" ht="38.25">
      <c r="A52" s="15">
        <v>1</v>
      </c>
      <c r="B52" s="50" t="s">
        <v>57</v>
      </c>
      <c r="C52" s="16" t="s">
        <v>9</v>
      </c>
      <c r="D52" s="22">
        <v>424</v>
      </c>
      <c r="E52" s="49"/>
      <c r="F52" s="18">
        <f t="shared" ref="F52:F58" si="2">E52*D52</f>
        <v>0</v>
      </c>
      <c r="G52" s="1"/>
    </row>
    <row r="53" spans="1:7" ht="25.5">
      <c r="A53" s="15">
        <v>2</v>
      </c>
      <c r="B53" s="50" t="s">
        <v>58</v>
      </c>
      <c r="C53" s="16" t="s">
        <v>9</v>
      </c>
      <c r="D53" s="22">
        <v>410</v>
      </c>
      <c r="E53" s="49"/>
      <c r="F53" s="18">
        <f t="shared" si="2"/>
        <v>0</v>
      </c>
      <c r="G53" s="1"/>
    </row>
    <row r="54" spans="1:7" ht="38.25">
      <c r="A54" s="15">
        <v>3</v>
      </c>
      <c r="B54" s="50" t="s">
        <v>59</v>
      </c>
      <c r="C54" s="16" t="s">
        <v>9</v>
      </c>
      <c r="D54" s="22">
        <v>10</v>
      </c>
      <c r="E54" s="49"/>
      <c r="F54" s="18">
        <f t="shared" si="2"/>
        <v>0</v>
      </c>
      <c r="G54" s="1"/>
    </row>
    <row r="55" spans="1:7" ht="25.5">
      <c r="A55" s="15">
        <v>4</v>
      </c>
      <c r="B55" s="50" t="s">
        <v>60</v>
      </c>
      <c r="C55" s="16" t="s">
        <v>9</v>
      </c>
      <c r="D55" s="22">
        <v>10</v>
      </c>
      <c r="E55" s="49"/>
      <c r="F55" s="18">
        <f t="shared" si="2"/>
        <v>0</v>
      </c>
      <c r="G55" s="1"/>
    </row>
    <row r="56" spans="1:7" ht="14.25">
      <c r="A56" s="15">
        <v>5</v>
      </c>
      <c r="B56" s="50" t="s">
        <v>61</v>
      </c>
      <c r="C56" s="16" t="s">
        <v>9</v>
      </c>
      <c r="D56" s="22">
        <v>10</v>
      </c>
      <c r="E56" s="49"/>
      <c r="F56" s="18">
        <f t="shared" si="2"/>
        <v>0</v>
      </c>
      <c r="G56" s="1"/>
    </row>
    <row r="57" spans="1:7" ht="14.25">
      <c r="A57" s="15">
        <v>6</v>
      </c>
      <c r="B57" s="50" t="s">
        <v>85</v>
      </c>
      <c r="C57" s="16" t="s">
        <v>9</v>
      </c>
      <c r="D57" s="22">
        <v>38</v>
      </c>
      <c r="E57" s="49"/>
      <c r="F57" s="18">
        <f t="shared" si="2"/>
        <v>0</v>
      </c>
      <c r="G57" s="1"/>
    </row>
    <row r="58" spans="1:7" ht="25.5">
      <c r="A58" s="15">
        <v>7</v>
      </c>
      <c r="B58" s="50" t="s">
        <v>62</v>
      </c>
      <c r="C58" s="16" t="s">
        <v>9</v>
      </c>
      <c r="D58" s="22">
        <v>38</v>
      </c>
      <c r="E58" s="49"/>
      <c r="F58" s="18">
        <f t="shared" si="2"/>
        <v>0</v>
      </c>
      <c r="G58" s="1"/>
    </row>
    <row r="59" spans="1:7">
      <c r="A59" s="15"/>
      <c r="B59" s="81" t="s">
        <v>21</v>
      </c>
      <c r="C59" s="45"/>
      <c r="D59" s="52"/>
      <c r="E59" s="49"/>
      <c r="F59" s="33">
        <f>SUM(F52:F58)</f>
        <v>0</v>
      </c>
      <c r="G59" s="1"/>
    </row>
    <row r="60" spans="1:7" ht="31.5" customHeight="1">
      <c r="A60" s="20"/>
      <c r="B60" s="54" t="s">
        <v>16</v>
      </c>
      <c r="C60" s="23"/>
      <c r="D60" s="24"/>
      <c r="E60" s="25"/>
      <c r="F60" s="26"/>
      <c r="G60" s="2"/>
    </row>
    <row r="61" spans="1:7">
      <c r="A61" s="15">
        <v>1</v>
      </c>
      <c r="B61" s="47" t="s">
        <v>86</v>
      </c>
      <c r="C61" s="64" t="s">
        <v>12</v>
      </c>
      <c r="D61" s="80">
        <v>28</v>
      </c>
      <c r="E61" s="49"/>
      <c r="F61" s="18">
        <f>E61*D61</f>
        <v>0</v>
      </c>
      <c r="G61" s="1"/>
    </row>
    <row r="62" spans="1:7">
      <c r="A62" s="15">
        <v>2</v>
      </c>
      <c r="B62" s="47" t="s">
        <v>87</v>
      </c>
      <c r="C62" s="64" t="s">
        <v>12</v>
      </c>
      <c r="D62" s="80">
        <v>28</v>
      </c>
      <c r="E62" s="49"/>
      <c r="F62" s="18">
        <f>E62*D62</f>
        <v>0</v>
      </c>
      <c r="G62" s="1"/>
    </row>
    <row r="63" spans="1:7">
      <c r="A63" s="15">
        <v>3</v>
      </c>
      <c r="B63" s="47" t="s">
        <v>63</v>
      </c>
      <c r="C63" s="64" t="s">
        <v>8</v>
      </c>
      <c r="D63" s="80">
        <v>15</v>
      </c>
      <c r="E63" s="49"/>
      <c r="F63" s="18">
        <f t="shared" ref="F63:F68" si="3">E63*D63</f>
        <v>0</v>
      </c>
      <c r="G63" s="1"/>
    </row>
    <row r="64" spans="1:7" ht="25.5">
      <c r="A64" s="15">
        <v>4</v>
      </c>
      <c r="B64" s="47" t="s">
        <v>64</v>
      </c>
      <c r="C64" s="64" t="s">
        <v>8</v>
      </c>
      <c r="D64" s="80">
        <v>1</v>
      </c>
      <c r="E64" s="49"/>
      <c r="F64" s="18">
        <f t="shared" si="3"/>
        <v>0</v>
      </c>
      <c r="G64" s="1"/>
    </row>
    <row r="65" spans="1:7" ht="25.5">
      <c r="A65" s="15">
        <v>5</v>
      </c>
      <c r="B65" s="47" t="s">
        <v>65</v>
      </c>
      <c r="C65" s="64" t="s">
        <v>8</v>
      </c>
      <c r="D65" s="80">
        <v>15</v>
      </c>
      <c r="E65" s="49"/>
      <c r="F65" s="18">
        <f t="shared" si="3"/>
        <v>0</v>
      </c>
      <c r="G65" s="1"/>
    </row>
    <row r="66" spans="1:7">
      <c r="A66" s="15">
        <v>6</v>
      </c>
      <c r="B66" s="44" t="s">
        <v>54</v>
      </c>
      <c r="C66" s="64" t="s">
        <v>12</v>
      </c>
      <c r="D66" s="51">
        <v>105</v>
      </c>
      <c r="E66" s="49"/>
      <c r="F66" s="18">
        <f t="shared" si="3"/>
        <v>0</v>
      </c>
      <c r="G66" s="32"/>
    </row>
    <row r="67" spans="1:7" ht="25.5">
      <c r="A67" s="15">
        <v>7</v>
      </c>
      <c r="B67" s="47" t="s">
        <v>66</v>
      </c>
      <c r="C67" s="64" t="s">
        <v>12</v>
      </c>
      <c r="D67" s="80">
        <v>105</v>
      </c>
      <c r="E67" s="49"/>
      <c r="F67" s="18">
        <f t="shared" si="3"/>
        <v>0</v>
      </c>
      <c r="G67" s="1"/>
    </row>
    <row r="68" spans="1:7" ht="14.25">
      <c r="A68" s="15">
        <v>8</v>
      </c>
      <c r="B68" s="48" t="s">
        <v>67</v>
      </c>
      <c r="C68" s="45" t="s">
        <v>27</v>
      </c>
      <c r="D68" s="51">
        <v>24</v>
      </c>
      <c r="E68" s="49"/>
      <c r="F68" s="18">
        <f t="shared" si="3"/>
        <v>0</v>
      </c>
      <c r="G68" s="32"/>
    </row>
    <row r="69" spans="1:7">
      <c r="A69" s="15"/>
      <c r="B69" s="82" t="s">
        <v>26</v>
      </c>
      <c r="C69" s="56"/>
      <c r="D69" s="57"/>
      <c r="E69" s="58"/>
      <c r="F69" s="33">
        <f>SUM(F61:F68)</f>
        <v>0</v>
      </c>
      <c r="G69" s="1"/>
    </row>
    <row r="70" spans="1:7">
      <c r="A70" s="15"/>
      <c r="B70" s="83" t="s">
        <v>20</v>
      </c>
      <c r="C70" s="56"/>
      <c r="D70" s="57"/>
      <c r="E70" s="58"/>
      <c r="F70" s="55">
        <f>F59+F69</f>
        <v>0</v>
      </c>
      <c r="G70" s="1"/>
    </row>
    <row r="71" spans="1:7">
      <c r="A71" s="27" t="s">
        <v>17</v>
      </c>
      <c r="B71" s="28" t="s">
        <v>18</v>
      </c>
      <c r="C71" s="59"/>
      <c r="D71" s="60"/>
      <c r="E71" s="58"/>
      <c r="F71" s="14"/>
      <c r="G71" s="1"/>
    </row>
    <row r="72" spans="1:7" ht="38.25">
      <c r="A72" s="15">
        <v>1</v>
      </c>
      <c r="B72" s="78" t="s">
        <v>79</v>
      </c>
      <c r="C72" s="16" t="s">
        <v>9</v>
      </c>
      <c r="D72" s="46">
        <v>424</v>
      </c>
      <c r="E72" s="49"/>
      <c r="F72" s="18">
        <f t="shared" ref="F72:F78" si="4">E72*D72</f>
        <v>0</v>
      </c>
      <c r="G72" s="1"/>
    </row>
    <row r="73" spans="1:7" ht="51">
      <c r="A73" s="15">
        <v>2</v>
      </c>
      <c r="B73" s="44" t="s">
        <v>80</v>
      </c>
      <c r="C73" s="16" t="s">
        <v>9</v>
      </c>
      <c r="D73" s="46">
        <v>10</v>
      </c>
      <c r="E73" s="49"/>
      <c r="F73" s="18">
        <f t="shared" si="4"/>
        <v>0</v>
      </c>
      <c r="G73" s="1"/>
    </row>
    <row r="74" spans="1:7" ht="51">
      <c r="A74" s="15">
        <v>3</v>
      </c>
      <c r="B74" s="44" t="s">
        <v>81</v>
      </c>
      <c r="C74" s="16" t="s">
        <v>9</v>
      </c>
      <c r="D74" s="46">
        <v>70</v>
      </c>
      <c r="E74" s="49"/>
      <c r="F74" s="18">
        <f t="shared" si="4"/>
        <v>0</v>
      </c>
      <c r="G74" s="1"/>
    </row>
    <row r="75" spans="1:7" ht="51">
      <c r="A75" s="15">
        <v>4</v>
      </c>
      <c r="B75" s="44" t="s">
        <v>43</v>
      </c>
      <c r="C75" s="16" t="s">
        <v>9</v>
      </c>
      <c r="D75" s="46">
        <v>10</v>
      </c>
      <c r="E75" s="49"/>
      <c r="F75" s="18">
        <f t="shared" si="4"/>
        <v>0</v>
      </c>
      <c r="G75" s="1"/>
    </row>
    <row r="76" spans="1:7" ht="14.25">
      <c r="A76" s="15">
        <v>5</v>
      </c>
      <c r="B76" s="78" t="s">
        <v>82</v>
      </c>
      <c r="C76" s="16" t="s">
        <v>9</v>
      </c>
      <c r="D76" s="46">
        <v>10</v>
      </c>
      <c r="E76" s="49"/>
      <c r="F76" s="18">
        <f t="shared" si="4"/>
        <v>0</v>
      </c>
      <c r="G76" s="1"/>
    </row>
    <row r="77" spans="1:7" ht="38.25">
      <c r="A77" s="15">
        <v>6</v>
      </c>
      <c r="B77" s="78" t="s">
        <v>83</v>
      </c>
      <c r="C77" s="16" t="s">
        <v>9</v>
      </c>
      <c r="D77" s="46">
        <v>10</v>
      </c>
      <c r="E77" s="49"/>
      <c r="F77" s="18">
        <f t="shared" si="4"/>
        <v>0</v>
      </c>
      <c r="G77" s="1"/>
    </row>
    <row r="78" spans="1:7" ht="25.5">
      <c r="A78" s="15">
        <v>7</v>
      </c>
      <c r="B78" s="78" t="s">
        <v>44</v>
      </c>
      <c r="C78" s="16" t="s">
        <v>9</v>
      </c>
      <c r="D78" s="46">
        <v>70</v>
      </c>
      <c r="E78" s="49"/>
      <c r="F78" s="18">
        <f t="shared" si="4"/>
        <v>0</v>
      </c>
      <c r="G78" s="1"/>
    </row>
    <row r="79" spans="1:7">
      <c r="A79" s="35"/>
      <c r="B79" s="81" t="s">
        <v>25</v>
      </c>
      <c r="C79" s="16"/>
      <c r="D79" s="22"/>
      <c r="E79" s="17"/>
      <c r="F79" s="55">
        <f>SUM(F72:F78)</f>
        <v>0</v>
      </c>
      <c r="G79" s="31"/>
    </row>
    <row r="80" spans="1:7">
      <c r="A80" s="27" t="s">
        <v>68</v>
      </c>
      <c r="B80" s="28" t="s">
        <v>69</v>
      </c>
      <c r="C80" s="70"/>
      <c r="D80" s="73"/>
      <c r="E80" s="69"/>
      <c r="F80" s="14"/>
      <c r="G80" s="1"/>
    </row>
    <row r="81" spans="1:7">
      <c r="A81" s="15">
        <v>1</v>
      </c>
      <c r="B81" s="50" t="s">
        <v>70</v>
      </c>
      <c r="C81" s="64" t="s">
        <v>8</v>
      </c>
      <c r="D81" s="22">
        <v>46</v>
      </c>
      <c r="E81" s="49"/>
      <c r="F81" s="18">
        <f>E81*D81</f>
        <v>0</v>
      </c>
      <c r="G81" s="1"/>
    </row>
    <row r="82" spans="1:7" ht="38.25">
      <c r="A82" s="15">
        <v>2</v>
      </c>
      <c r="B82" s="50" t="s">
        <v>71</v>
      </c>
      <c r="C82" s="64" t="s">
        <v>8</v>
      </c>
      <c r="D82" s="22">
        <v>2</v>
      </c>
      <c r="E82" s="49"/>
      <c r="F82" s="18">
        <f>E82*D82</f>
        <v>0</v>
      </c>
      <c r="G82" s="1"/>
    </row>
    <row r="83" spans="1:7" ht="38.25">
      <c r="A83" s="15">
        <v>3</v>
      </c>
      <c r="B83" s="50" t="s">
        <v>72</v>
      </c>
      <c r="C83" s="64" t="s">
        <v>8</v>
      </c>
      <c r="D83" s="22">
        <v>12</v>
      </c>
      <c r="E83" s="49"/>
      <c r="F83" s="18">
        <f>E83*D83</f>
        <v>0</v>
      </c>
      <c r="G83" s="1"/>
    </row>
    <row r="84" spans="1:7" ht="25.5">
      <c r="A84" s="15">
        <v>4</v>
      </c>
      <c r="B84" s="50" t="s">
        <v>73</v>
      </c>
      <c r="C84" s="64" t="s">
        <v>8</v>
      </c>
      <c r="D84" s="22">
        <v>32</v>
      </c>
      <c r="E84" s="49"/>
      <c r="F84" s="18">
        <f>E84*D84</f>
        <v>0</v>
      </c>
      <c r="G84" s="1"/>
    </row>
    <row r="85" spans="1:7">
      <c r="A85" s="15"/>
      <c r="B85" s="81" t="s">
        <v>21</v>
      </c>
      <c r="C85" s="45"/>
      <c r="D85" s="52"/>
      <c r="E85" s="49"/>
      <c r="F85" s="33">
        <f>SUM(F81:F84)</f>
        <v>0</v>
      </c>
      <c r="G85" s="1"/>
    </row>
    <row r="86" spans="1:7" ht="31.5" customHeight="1">
      <c r="A86" s="20"/>
      <c r="B86" s="54" t="s">
        <v>89</v>
      </c>
      <c r="C86" s="23"/>
      <c r="D86" s="24"/>
      <c r="E86" s="25"/>
      <c r="F86" s="26"/>
      <c r="G86" s="2"/>
    </row>
    <row r="87" spans="1:7">
      <c r="A87" s="15">
        <v>1</v>
      </c>
      <c r="B87" s="50" t="s">
        <v>74</v>
      </c>
      <c r="C87" s="64" t="s">
        <v>8</v>
      </c>
      <c r="D87" s="80">
        <v>2</v>
      </c>
      <c r="E87" s="49"/>
      <c r="F87" s="18">
        <f>E87*D87</f>
        <v>0</v>
      </c>
      <c r="G87" s="1"/>
    </row>
    <row r="88" spans="1:7">
      <c r="A88" s="15">
        <v>2</v>
      </c>
      <c r="B88" s="50" t="s">
        <v>75</v>
      </c>
      <c r="C88" s="64" t="s">
        <v>8</v>
      </c>
      <c r="D88" s="80">
        <v>12</v>
      </c>
      <c r="E88" s="49"/>
      <c r="F88" s="18">
        <f>E88*D88</f>
        <v>0</v>
      </c>
      <c r="G88" s="1"/>
    </row>
    <row r="89" spans="1:7" ht="25.5">
      <c r="A89" s="15">
        <v>3</v>
      </c>
      <c r="B89" s="47" t="s">
        <v>76</v>
      </c>
      <c r="C89" s="16" t="s">
        <v>9</v>
      </c>
      <c r="D89" s="80">
        <v>280</v>
      </c>
      <c r="E89" s="49"/>
      <c r="F89" s="18">
        <f>E89*D89</f>
        <v>0</v>
      </c>
      <c r="G89" s="1"/>
    </row>
    <row r="90" spans="1:7" ht="14.25">
      <c r="A90" s="15">
        <v>4</v>
      </c>
      <c r="B90" s="44" t="s">
        <v>77</v>
      </c>
      <c r="C90" s="16" t="s">
        <v>9</v>
      </c>
      <c r="D90" s="51">
        <v>280</v>
      </c>
      <c r="E90" s="49"/>
      <c r="F90" s="18">
        <f>E90*D90</f>
        <v>0</v>
      </c>
      <c r="G90" s="32"/>
    </row>
    <row r="91" spans="1:7" ht="25.5">
      <c r="A91" s="15">
        <v>5</v>
      </c>
      <c r="B91" s="47" t="s">
        <v>78</v>
      </c>
      <c r="C91" s="16" t="s">
        <v>9</v>
      </c>
      <c r="D91" s="80">
        <v>320</v>
      </c>
      <c r="E91" s="49"/>
      <c r="F91" s="18">
        <f>E91*D91</f>
        <v>0</v>
      </c>
      <c r="G91" s="1"/>
    </row>
    <row r="92" spans="1:7">
      <c r="A92" s="15"/>
      <c r="B92" s="82" t="s">
        <v>26</v>
      </c>
      <c r="C92" s="56"/>
      <c r="D92" s="57"/>
      <c r="E92" s="58"/>
      <c r="F92" s="33">
        <f>SUM(F87:F91)</f>
        <v>0</v>
      </c>
      <c r="G92" s="1"/>
    </row>
    <row r="93" spans="1:7">
      <c r="A93" s="15"/>
      <c r="B93" s="83" t="s">
        <v>20</v>
      </c>
      <c r="C93" s="56"/>
      <c r="D93" s="57"/>
      <c r="E93" s="58"/>
      <c r="F93" s="55">
        <f>F85+F92</f>
        <v>0</v>
      </c>
      <c r="G93" s="1"/>
    </row>
    <row r="94" spans="1:7">
      <c r="A94" s="27" t="s">
        <v>88</v>
      </c>
      <c r="B94" s="28" t="s">
        <v>90</v>
      </c>
      <c r="C94" s="70"/>
      <c r="D94" s="73"/>
      <c r="E94" s="69"/>
      <c r="F94" s="14"/>
      <c r="G94" s="1"/>
    </row>
    <row r="95" spans="1:7" ht="31.5" customHeight="1">
      <c r="A95" s="20"/>
      <c r="B95" s="54" t="s">
        <v>91</v>
      </c>
      <c r="C95" s="23"/>
      <c r="D95" s="24"/>
      <c r="E95" s="25"/>
      <c r="F95" s="26"/>
      <c r="G95" s="2"/>
    </row>
    <row r="96" spans="1:7" ht="25.5">
      <c r="A96" s="15">
        <v>1</v>
      </c>
      <c r="B96" s="50" t="s">
        <v>92</v>
      </c>
      <c r="C96" s="16" t="s">
        <v>9</v>
      </c>
      <c r="D96" s="80">
        <v>115</v>
      </c>
      <c r="E96" s="49"/>
      <c r="F96" s="18">
        <f>E96*D96</f>
        <v>0</v>
      </c>
      <c r="G96" s="1"/>
    </row>
    <row r="97" spans="1:7" ht="14.25">
      <c r="A97" s="15">
        <v>2</v>
      </c>
      <c r="B97" s="50" t="s">
        <v>93</v>
      </c>
      <c r="C97" s="16" t="s">
        <v>9</v>
      </c>
      <c r="D97" s="80">
        <v>18</v>
      </c>
      <c r="E97" s="49"/>
      <c r="F97" s="18">
        <f>E97*D97</f>
        <v>0</v>
      </c>
      <c r="G97" s="1"/>
    </row>
    <row r="98" spans="1:7">
      <c r="A98" s="15">
        <v>3</v>
      </c>
      <c r="B98" s="47" t="s">
        <v>94</v>
      </c>
      <c r="C98" s="16" t="s">
        <v>8</v>
      </c>
      <c r="D98" s="80">
        <v>2</v>
      </c>
      <c r="E98" s="49"/>
      <c r="F98" s="18">
        <f>E98*D98</f>
        <v>0</v>
      </c>
      <c r="G98" s="1"/>
    </row>
    <row r="99" spans="1:7">
      <c r="A99" s="15"/>
      <c r="B99" s="82" t="s">
        <v>26</v>
      </c>
      <c r="C99" s="56"/>
      <c r="D99" s="57"/>
      <c r="E99" s="58"/>
      <c r="F99" s="33">
        <f>SUM(F96:F98)</f>
        <v>0</v>
      </c>
      <c r="G99" s="1"/>
    </row>
    <row r="100" spans="1:7">
      <c r="A100" s="15"/>
      <c r="B100" s="83" t="s">
        <v>20</v>
      </c>
      <c r="C100" s="56"/>
      <c r="D100" s="57"/>
      <c r="E100" s="58"/>
      <c r="F100" s="55">
        <f>F99</f>
        <v>0</v>
      </c>
      <c r="G100" s="1"/>
    </row>
    <row r="101" spans="1:7">
      <c r="A101" s="27" t="s">
        <v>95</v>
      </c>
      <c r="B101" s="28" t="s">
        <v>96</v>
      </c>
      <c r="C101" s="70"/>
      <c r="D101" s="73"/>
      <c r="E101" s="69"/>
      <c r="F101" s="14"/>
      <c r="G101" s="1"/>
    </row>
    <row r="102" spans="1:7" ht="31.5" customHeight="1">
      <c r="A102" s="20"/>
      <c r="B102" s="54" t="s">
        <v>91</v>
      </c>
      <c r="C102" s="23"/>
      <c r="D102" s="24"/>
      <c r="E102" s="25"/>
      <c r="F102" s="26"/>
      <c r="G102" s="2"/>
    </row>
    <row r="103" spans="1:7" ht="25.5">
      <c r="A103" s="15">
        <v>1</v>
      </c>
      <c r="B103" s="50" t="s">
        <v>97</v>
      </c>
      <c r="C103" s="16" t="s">
        <v>8</v>
      </c>
      <c r="D103" s="80">
        <v>2</v>
      </c>
      <c r="E103" s="49"/>
      <c r="F103" s="18">
        <f>E103*D103</f>
        <v>0</v>
      </c>
      <c r="G103" s="1"/>
    </row>
    <row r="104" spans="1:7">
      <c r="A104" s="15"/>
      <c r="B104" s="82" t="s">
        <v>26</v>
      </c>
      <c r="C104" s="56"/>
      <c r="D104" s="57"/>
      <c r="E104" s="58"/>
      <c r="F104" s="33">
        <f>SUM(F103:F103)</f>
        <v>0</v>
      </c>
      <c r="G104" s="1"/>
    </row>
    <row r="105" spans="1:7">
      <c r="A105" s="15"/>
      <c r="B105" s="83" t="s">
        <v>20</v>
      </c>
      <c r="C105" s="56"/>
      <c r="D105" s="57"/>
      <c r="E105" s="58"/>
      <c r="F105" s="55">
        <f>F104</f>
        <v>0</v>
      </c>
      <c r="G105" s="1"/>
    </row>
    <row r="106" spans="1:7">
      <c r="A106" s="104"/>
      <c r="B106" s="104"/>
      <c r="C106" s="104"/>
      <c r="D106" s="104"/>
      <c r="E106" s="104"/>
      <c r="F106" s="104"/>
      <c r="G106" s="31"/>
    </row>
    <row r="107" spans="1:7">
      <c r="A107" s="35"/>
      <c r="B107" s="36" t="s">
        <v>23</v>
      </c>
      <c r="C107" s="34"/>
      <c r="D107" s="34"/>
      <c r="E107" s="34"/>
      <c r="F107" s="33">
        <f>F16+F33+F59+F79+F85</f>
        <v>0</v>
      </c>
      <c r="G107" s="42" t="e">
        <f>F107/F109</f>
        <v>#DIV/0!</v>
      </c>
    </row>
    <row r="108" spans="1:7">
      <c r="A108" s="35"/>
      <c r="B108" s="36" t="s">
        <v>24</v>
      </c>
      <c r="C108" s="34"/>
      <c r="D108" s="34"/>
      <c r="E108" s="34"/>
      <c r="F108" s="33">
        <f>F23+F49+F69+F92+F99+F105</f>
        <v>0</v>
      </c>
      <c r="G108" s="42" t="e">
        <f>F108/F109</f>
        <v>#DIV/0!</v>
      </c>
    </row>
    <row r="109" spans="1:7">
      <c r="A109" s="35"/>
      <c r="B109" s="36" t="s">
        <v>22</v>
      </c>
      <c r="C109" s="34"/>
      <c r="D109" s="34"/>
      <c r="E109" s="34"/>
      <c r="F109" s="55">
        <f>F107+F108</f>
        <v>0</v>
      </c>
      <c r="G109" s="42" t="e">
        <f>SUM(G107:G108)</f>
        <v>#DIV/0!</v>
      </c>
    </row>
    <row r="110" spans="1:7">
      <c r="A110" s="3"/>
      <c r="B110" s="37"/>
      <c r="C110" s="30"/>
      <c r="D110" s="30"/>
      <c r="E110" s="30"/>
      <c r="F110" s="4"/>
      <c r="G110" s="4"/>
    </row>
    <row r="111" spans="1:7">
      <c r="A111" s="3"/>
      <c r="B111" s="37"/>
      <c r="C111" s="30"/>
      <c r="D111" s="30"/>
      <c r="E111" s="30"/>
      <c r="F111" s="4"/>
      <c r="G111" s="4"/>
    </row>
    <row r="112" spans="1:7">
      <c r="A112" s="3"/>
      <c r="B112" s="53"/>
      <c r="C112" s="38"/>
      <c r="D112" s="39"/>
      <c r="E112" s="40"/>
      <c r="F112" s="41"/>
      <c r="G112" s="3"/>
    </row>
    <row r="113" spans="1:7">
      <c r="A113" s="4"/>
      <c r="B113" s="102" t="s">
        <v>113</v>
      </c>
      <c r="C113" s="103"/>
      <c r="D113" s="103"/>
      <c r="E113" s="103"/>
      <c r="F113" s="103"/>
      <c r="G113" s="4"/>
    </row>
    <row r="114" spans="1:7">
      <c r="B114" s="103"/>
      <c r="C114" s="103"/>
      <c r="D114" s="103"/>
      <c r="E114" s="103"/>
      <c r="F114" s="103"/>
    </row>
    <row r="115" spans="1:7">
      <c r="B115" s="103"/>
      <c r="C115" s="103"/>
      <c r="D115" s="103"/>
      <c r="E115" s="103"/>
      <c r="F115" s="103"/>
    </row>
    <row r="116" spans="1:7" ht="78.95" customHeight="1">
      <c r="B116" s="103"/>
      <c r="C116" s="103"/>
      <c r="D116" s="103"/>
      <c r="E116" s="103"/>
      <c r="F116" s="103"/>
    </row>
    <row r="117" spans="1:7" ht="15.75">
      <c r="F117" s="85"/>
    </row>
  </sheetData>
  <mergeCells count="5">
    <mergeCell ref="B113:F116"/>
    <mergeCell ref="A106:F106"/>
    <mergeCell ref="E1:F1"/>
    <mergeCell ref="E2:F2"/>
    <mergeCell ref="B4:E4"/>
  </mergeCells>
  <phoneticPr fontId="33" type="noConversion"/>
  <pageMargins left="0.7" right="0.7" top="0.33" bottom="0.28999999999999998" header="0.3" footer="0.3"/>
  <pageSetup paperSize="9" orientation="landscape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0"/>
  <sheetViews>
    <sheetView view="pageLayout" topLeftCell="A79" workbookViewId="0">
      <selection activeCell="F98" sqref="F98"/>
    </sheetView>
  </sheetViews>
  <sheetFormatPr defaultColWidth="8.85546875" defaultRowHeight="12.75"/>
  <cols>
    <col min="2" max="2" width="36.42578125" customWidth="1"/>
    <col min="5" max="5" width="12.42578125" customWidth="1"/>
    <col min="6" max="6" width="15.85546875" customWidth="1"/>
    <col min="7" max="7" width="17.140625" customWidth="1"/>
  </cols>
  <sheetData>
    <row r="1" spans="1:7">
      <c r="F1" s="105" t="s">
        <v>114</v>
      </c>
      <c r="G1" s="105"/>
    </row>
    <row r="2" spans="1:7">
      <c r="F2" s="105" t="s">
        <v>116</v>
      </c>
      <c r="G2" s="105"/>
    </row>
    <row r="3" spans="1:7">
      <c r="B3" s="107" t="s">
        <v>110</v>
      </c>
      <c r="C3" s="107"/>
      <c r="D3" s="107"/>
      <c r="E3" s="107"/>
      <c r="F3" s="107"/>
      <c r="G3" s="96"/>
    </row>
    <row r="4" spans="1:7">
      <c r="F4" s="96"/>
      <c r="G4" s="96"/>
    </row>
    <row r="5" spans="1:7">
      <c r="B5" s="105" t="s">
        <v>109</v>
      </c>
      <c r="C5" s="105"/>
      <c r="D5" s="105"/>
      <c r="E5" s="105"/>
      <c r="F5" s="105"/>
      <c r="G5" s="105"/>
    </row>
    <row r="7" spans="1:7" ht="63.75">
      <c r="A7" s="43" t="s">
        <v>0</v>
      </c>
      <c r="B7" s="43" t="s">
        <v>1</v>
      </c>
      <c r="C7" s="43" t="s">
        <v>2</v>
      </c>
      <c r="D7" s="43" t="s">
        <v>28</v>
      </c>
      <c r="E7" s="86" t="s">
        <v>3</v>
      </c>
      <c r="F7" s="86" t="s">
        <v>4</v>
      </c>
      <c r="G7" s="86" t="s">
        <v>100</v>
      </c>
    </row>
    <row r="8" spans="1:7">
      <c r="A8" s="9">
        <v>1</v>
      </c>
      <c r="B8" s="9">
        <v>2</v>
      </c>
      <c r="C8" s="9">
        <v>3</v>
      </c>
      <c r="D8" s="9">
        <v>4</v>
      </c>
      <c r="E8" s="9">
        <v>5</v>
      </c>
      <c r="F8" s="10" t="s">
        <v>5</v>
      </c>
      <c r="G8" s="10" t="s">
        <v>101</v>
      </c>
    </row>
    <row r="9" spans="1:7">
      <c r="A9" s="4"/>
      <c r="B9" s="4"/>
      <c r="C9" s="5"/>
      <c r="D9" s="4"/>
      <c r="E9" s="6"/>
      <c r="F9" s="6"/>
      <c r="G9" s="4"/>
    </row>
    <row r="10" spans="1:7">
      <c r="A10" s="27" t="s">
        <v>6</v>
      </c>
      <c r="B10" s="28" t="s">
        <v>7</v>
      </c>
      <c r="C10" s="11"/>
      <c r="D10" s="12"/>
      <c r="E10" s="94"/>
      <c r="F10" s="26"/>
      <c r="G10" s="91"/>
    </row>
    <row r="11" spans="1:7" ht="63.75" customHeight="1">
      <c r="A11" s="15">
        <v>1</v>
      </c>
      <c r="B11" s="74" t="s">
        <v>31</v>
      </c>
      <c r="C11" s="64" t="s">
        <v>29</v>
      </c>
      <c r="D11" s="65">
        <v>20</v>
      </c>
      <c r="E11" s="66"/>
      <c r="F11" s="18"/>
      <c r="G11" s="88"/>
    </row>
    <row r="12" spans="1:7" ht="66.75" customHeight="1">
      <c r="A12" s="15">
        <v>2</v>
      </c>
      <c r="B12" s="75" t="s">
        <v>32</v>
      </c>
      <c r="C12" s="64" t="s">
        <v>29</v>
      </c>
      <c r="D12" s="65">
        <v>20</v>
      </c>
      <c r="E12" s="66"/>
      <c r="F12" s="18"/>
      <c r="G12" s="88"/>
    </row>
    <row r="13" spans="1:7" ht="60.75" customHeight="1">
      <c r="A13" s="15">
        <v>3</v>
      </c>
      <c r="B13" s="75" t="s">
        <v>34</v>
      </c>
      <c r="C13" s="64" t="s">
        <v>29</v>
      </c>
      <c r="D13" s="65">
        <v>15.6</v>
      </c>
      <c r="E13" s="66"/>
      <c r="F13" s="18"/>
      <c r="G13" s="88">
        <f>F13*1.2</f>
        <v>0</v>
      </c>
    </row>
    <row r="14" spans="1:7" ht="29.25" customHeight="1">
      <c r="A14" s="15"/>
      <c r="B14" s="81" t="s">
        <v>21</v>
      </c>
      <c r="C14" s="67"/>
      <c r="D14" s="68"/>
      <c r="E14" s="69"/>
      <c r="F14" s="33"/>
      <c r="G14" s="89">
        <f>SUM(G11:G13)</f>
        <v>0</v>
      </c>
    </row>
    <row r="15" spans="1:7" ht="54.75" customHeight="1">
      <c r="A15" s="19"/>
      <c r="B15" s="76" t="s">
        <v>19</v>
      </c>
      <c r="C15" s="70"/>
      <c r="D15" s="71"/>
      <c r="E15" s="72"/>
      <c r="F15" s="26"/>
      <c r="G15" s="88">
        <f t="shared" ref="G15:G20" si="0">1.2*F15</f>
        <v>0</v>
      </c>
    </row>
    <row r="16" spans="1:7" ht="51" customHeight="1">
      <c r="A16" s="15">
        <v>4</v>
      </c>
      <c r="B16" s="44" t="s">
        <v>35</v>
      </c>
      <c r="C16" s="64" t="s">
        <v>12</v>
      </c>
      <c r="D16" s="65">
        <v>220</v>
      </c>
      <c r="E16" s="66"/>
      <c r="F16" s="18"/>
      <c r="G16" s="88">
        <f t="shared" si="0"/>
        <v>0</v>
      </c>
    </row>
    <row r="17" spans="1:7" ht="50.25" customHeight="1">
      <c r="A17" s="15">
        <v>5</v>
      </c>
      <c r="B17" s="44" t="s">
        <v>36</v>
      </c>
      <c r="C17" s="64" t="s">
        <v>12</v>
      </c>
      <c r="D17" s="65">
        <v>200</v>
      </c>
      <c r="E17" s="66"/>
      <c r="F17" s="18"/>
      <c r="G17" s="88">
        <f t="shared" si="0"/>
        <v>0</v>
      </c>
    </row>
    <row r="18" spans="1:7" ht="44.25" customHeight="1">
      <c r="A18" s="15">
        <v>6</v>
      </c>
      <c r="B18" s="44" t="s">
        <v>37</v>
      </c>
      <c r="C18" s="64" t="s">
        <v>12</v>
      </c>
      <c r="D18" s="65">
        <v>75</v>
      </c>
      <c r="E18" s="66"/>
      <c r="F18" s="18"/>
      <c r="G18" s="88">
        <f t="shared" si="0"/>
        <v>0</v>
      </c>
    </row>
    <row r="19" spans="1:7" ht="45" customHeight="1">
      <c r="A19" s="15">
        <v>7</v>
      </c>
      <c r="B19" s="44" t="s">
        <v>38</v>
      </c>
      <c r="C19" s="64" t="s">
        <v>8</v>
      </c>
      <c r="D19" s="65">
        <v>2</v>
      </c>
      <c r="E19" s="66"/>
      <c r="F19" s="18"/>
      <c r="G19" s="88">
        <f t="shared" si="0"/>
        <v>0</v>
      </c>
    </row>
    <row r="20" spans="1:7" ht="57" customHeight="1">
      <c r="A20" s="15">
        <v>8</v>
      </c>
      <c r="B20" s="74" t="s">
        <v>39</v>
      </c>
      <c r="C20" s="64" t="s">
        <v>30</v>
      </c>
      <c r="D20" s="65">
        <v>110</v>
      </c>
      <c r="E20" s="66"/>
      <c r="F20" s="18"/>
      <c r="G20" s="88">
        <f t="shared" si="0"/>
        <v>0</v>
      </c>
    </row>
    <row r="21" spans="1:7" ht="30" customHeight="1">
      <c r="A21" s="15"/>
      <c r="B21" s="82" t="s">
        <v>26</v>
      </c>
      <c r="C21" s="67"/>
      <c r="D21" s="68"/>
      <c r="E21" s="69"/>
      <c r="F21" s="33"/>
      <c r="G21" s="89">
        <f>SUM(G16:G20)</f>
        <v>0</v>
      </c>
    </row>
    <row r="22" spans="1:7">
      <c r="A22" s="15"/>
      <c r="B22" s="83" t="s">
        <v>20</v>
      </c>
      <c r="C22" s="67"/>
      <c r="D22" s="68"/>
      <c r="E22" s="69"/>
      <c r="F22" s="55"/>
      <c r="G22" s="89">
        <f>G14+G21</f>
        <v>0</v>
      </c>
    </row>
    <row r="23" spans="1:7" ht="36.75" customHeight="1">
      <c r="A23" s="27" t="s">
        <v>10</v>
      </c>
      <c r="B23" s="77" t="s">
        <v>11</v>
      </c>
      <c r="C23" s="70"/>
      <c r="D23" s="73"/>
      <c r="E23" s="69"/>
      <c r="F23" s="26"/>
      <c r="G23" s="87"/>
    </row>
    <row r="24" spans="1:7" ht="55.5" customHeight="1">
      <c r="A24" s="15">
        <v>1</v>
      </c>
      <c r="B24" s="44" t="s">
        <v>102</v>
      </c>
      <c r="C24" s="64" t="s">
        <v>30</v>
      </c>
      <c r="D24" s="65">
        <v>46</v>
      </c>
      <c r="E24" s="66"/>
      <c r="F24" s="18"/>
      <c r="G24" s="88">
        <f>1.2*F24</f>
        <v>0</v>
      </c>
    </row>
    <row r="25" spans="1:7" ht="93" customHeight="1">
      <c r="A25" s="15">
        <v>2</v>
      </c>
      <c r="B25" s="44" t="s">
        <v>103</v>
      </c>
      <c r="C25" s="64" t="s">
        <v>30</v>
      </c>
      <c r="D25" s="65">
        <v>46</v>
      </c>
      <c r="E25" s="66"/>
      <c r="F25" s="18"/>
      <c r="G25" s="88">
        <f>1.2*F25</f>
        <v>0</v>
      </c>
    </row>
    <row r="26" spans="1:7" ht="118.5" customHeight="1">
      <c r="A26" s="15">
        <v>3</v>
      </c>
      <c r="B26" s="44" t="s">
        <v>43</v>
      </c>
      <c r="C26" s="64" t="s">
        <v>12</v>
      </c>
      <c r="D26" s="65">
        <v>35</v>
      </c>
      <c r="E26" s="66"/>
      <c r="F26" s="18"/>
      <c r="G26" s="88">
        <f>1.2*F26</f>
        <v>0</v>
      </c>
    </row>
    <row r="27" spans="1:7" ht="57" customHeight="1">
      <c r="A27" s="15">
        <v>4</v>
      </c>
      <c r="B27" s="78" t="s">
        <v>44</v>
      </c>
      <c r="C27" s="64" t="s">
        <v>30</v>
      </c>
      <c r="D27" s="65">
        <v>46</v>
      </c>
      <c r="E27" s="66"/>
      <c r="F27" s="18"/>
      <c r="G27" s="88">
        <f>1.2*F27</f>
        <v>0</v>
      </c>
    </row>
    <row r="28" spans="1:7" ht="19.5" customHeight="1">
      <c r="A28" s="15"/>
      <c r="B28" s="81" t="s">
        <v>21</v>
      </c>
      <c r="C28" s="56"/>
      <c r="D28" s="57"/>
      <c r="E28" s="58"/>
      <c r="F28" s="33"/>
      <c r="G28" s="89">
        <f>SUM(G24:G27)</f>
        <v>0</v>
      </c>
    </row>
    <row r="29" spans="1:7" ht="50.25" customHeight="1">
      <c r="A29" s="20"/>
      <c r="B29" s="54" t="s">
        <v>13</v>
      </c>
      <c r="C29" s="61"/>
      <c r="D29" s="62"/>
      <c r="E29" s="63"/>
      <c r="F29" s="21"/>
      <c r="G29" s="90"/>
    </row>
    <row r="30" spans="1:7" ht="47.25" customHeight="1">
      <c r="A30" s="15">
        <v>1</v>
      </c>
      <c r="B30" s="44" t="s">
        <v>45</v>
      </c>
      <c r="C30" s="16" t="s">
        <v>9</v>
      </c>
      <c r="D30" s="65">
        <v>80</v>
      </c>
      <c r="E30" s="66"/>
      <c r="F30" s="18"/>
      <c r="G30" s="88">
        <f t="shared" ref="G30:G35" si="1">1.2*F30</f>
        <v>0</v>
      </c>
    </row>
    <row r="31" spans="1:7" ht="90" customHeight="1">
      <c r="A31" s="15"/>
      <c r="B31" s="44" t="s">
        <v>84</v>
      </c>
      <c r="C31" s="16" t="s">
        <v>9</v>
      </c>
      <c r="D31" s="65">
        <v>25</v>
      </c>
      <c r="E31" s="66"/>
      <c r="F31" s="18"/>
      <c r="G31" s="88">
        <f t="shared" si="1"/>
        <v>0</v>
      </c>
    </row>
    <row r="32" spans="1:7" ht="48" customHeight="1">
      <c r="A32" s="15">
        <v>10</v>
      </c>
      <c r="B32" s="44" t="s">
        <v>54</v>
      </c>
      <c r="C32" s="64" t="s">
        <v>12</v>
      </c>
      <c r="D32" s="65">
        <v>105</v>
      </c>
      <c r="E32" s="66"/>
      <c r="F32" s="18"/>
      <c r="G32" s="88">
        <f t="shared" si="1"/>
        <v>0</v>
      </c>
    </row>
    <row r="33" spans="1:7" ht="69" customHeight="1">
      <c r="A33" s="15">
        <v>5</v>
      </c>
      <c r="B33" s="47" t="s">
        <v>66</v>
      </c>
      <c r="C33" s="64" t="s">
        <v>12</v>
      </c>
      <c r="D33" s="65">
        <v>105</v>
      </c>
      <c r="E33" s="66"/>
      <c r="F33" s="18"/>
      <c r="G33" s="88">
        <f t="shared" si="1"/>
        <v>0</v>
      </c>
    </row>
    <row r="34" spans="1:7" ht="54.75" customHeight="1">
      <c r="A34" s="15">
        <v>11</v>
      </c>
      <c r="B34" s="44" t="s">
        <v>55</v>
      </c>
      <c r="C34" s="64" t="s">
        <v>8</v>
      </c>
      <c r="D34" s="65">
        <v>9</v>
      </c>
      <c r="E34" s="66"/>
      <c r="F34" s="18"/>
      <c r="G34" s="88">
        <f t="shared" si="1"/>
        <v>0</v>
      </c>
    </row>
    <row r="35" spans="1:7" ht="65.25" customHeight="1">
      <c r="A35" s="15">
        <v>12</v>
      </c>
      <c r="B35" s="44" t="s">
        <v>56</v>
      </c>
      <c r="C35" s="64" t="s">
        <v>12</v>
      </c>
      <c r="D35" s="84">
        <v>72</v>
      </c>
      <c r="E35" s="66"/>
      <c r="F35" s="18"/>
      <c r="G35" s="88">
        <f t="shared" si="1"/>
        <v>0</v>
      </c>
    </row>
    <row r="36" spans="1:7" ht="45" customHeight="1">
      <c r="A36" s="15"/>
      <c r="B36" s="82" t="s">
        <v>26</v>
      </c>
      <c r="C36" s="67"/>
      <c r="D36" s="68"/>
      <c r="E36" s="69"/>
      <c r="F36" s="33"/>
      <c r="G36" s="89">
        <f>SUM(G30:G35)</f>
        <v>0</v>
      </c>
    </row>
    <row r="37" spans="1:7">
      <c r="A37" s="15"/>
      <c r="B37" s="83" t="s">
        <v>20</v>
      </c>
      <c r="C37" s="67"/>
      <c r="D37" s="68"/>
      <c r="E37" s="69"/>
      <c r="F37" s="55"/>
      <c r="G37" s="89">
        <f>G28+G36</f>
        <v>0</v>
      </c>
    </row>
    <row r="38" spans="1:7" ht="39" customHeight="1">
      <c r="A38" s="27" t="s">
        <v>14</v>
      </c>
      <c r="B38" s="28" t="s">
        <v>15</v>
      </c>
      <c r="C38" s="70"/>
      <c r="D38" s="73"/>
      <c r="E38" s="69"/>
      <c r="F38" s="26"/>
      <c r="G38" s="87"/>
    </row>
    <row r="39" spans="1:7" ht="77.25" customHeight="1">
      <c r="A39" s="15">
        <v>1</v>
      </c>
      <c r="B39" s="50" t="s">
        <v>57</v>
      </c>
      <c r="C39" s="16" t="s">
        <v>9</v>
      </c>
      <c r="D39" s="22">
        <v>424</v>
      </c>
      <c r="E39" s="49"/>
      <c r="F39" s="18"/>
      <c r="G39" s="88">
        <f>1.2*F39</f>
        <v>0</v>
      </c>
    </row>
    <row r="40" spans="1:7" ht="60.75" customHeight="1">
      <c r="A40" s="15">
        <v>2</v>
      </c>
      <c r="B40" s="50" t="s">
        <v>58</v>
      </c>
      <c r="C40" s="16" t="s">
        <v>9</v>
      </c>
      <c r="D40" s="22">
        <v>410</v>
      </c>
      <c r="E40" s="49"/>
      <c r="F40" s="18"/>
      <c r="G40" s="88">
        <f>1.2*F40</f>
        <v>0</v>
      </c>
    </row>
    <row r="41" spans="1:7" ht="48" customHeight="1">
      <c r="A41" s="15">
        <v>6</v>
      </c>
      <c r="B41" s="50" t="s">
        <v>85</v>
      </c>
      <c r="C41" s="16" t="s">
        <v>9</v>
      </c>
      <c r="D41" s="22">
        <v>38</v>
      </c>
      <c r="E41" s="49"/>
      <c r="F41" s="18"/>
      <c r="G41" s="88">
        <f>1.2*F41</f>
        <v>0</v>
      </c>
    </row>
    <row r="42" spans="1:7" ht="64.5" customHeight="1">
      <c r="A42" s="15">
        <v>7</v>
      </c>
      <c r="B42" s="50" t="s">
        <v>62</v>
      </c>
      <c r="C42" s="16" t="s">
        <v>9</v>
      </c>
      <c r="D42" s="22">
        <v>38</v>
      </c>
      <c r="E42" s="49"/>
      <c r="F42" s="18"/>
      <c r="G42" s="88">
        <f>1.2*F42</f>
        <v>0</v>
      </c>
    </row>
    <row r="43" spans="1:7" ht="18.75" customHeight="1">
      <c r="A43" s="15"/>
      <c r="B43" s="81" t="s">
        <v>21</v>
      </c>
      <c r="C43" s="45"/>
      <c r="D43" s="52"/>
      <c r="E43" s="49"/>
      <c r="F43" s="33"/>
      <c r="G43" s="89">
        <f>SUM(G39:G42)</f>
        <v>0</v>
      </c>
    </row>
    <row r="44" spans="1:7" ht="64.5" customHeight="1">
      <c r="A44" s="20"/>
      <c r="B44" s="54" t="s">
        <v>16</v>
      </c>
      <c r="C44" s="23"/>
      <c r="D44" s="24"/>
      <c r="E44" s="25"/>
      <c r="F44" s="26"/>
      <c r="G44" s="95"/>
    </row>
    <row r="45" spans="1:7" ht="36.75" customHeight="1">
      <c r="A45" s="15">
        <v>1</v>
      </c>
      <c r="B45" s="47" t="s">
        <v>86</v>
      </c>
      <c r="C45" s="64" t="s">
        <v>12</v>
      </c>
      <c r="D45" s="80">
        <v>28</v>
      </c>
      <c r="E45" s="49"/>
      <c r="F45" s="18"/>
      <c r="G45" s="88">
        <f>1.2*F45</f>
        <v>0</v>
      </c>
    </row>
    <row r="46" spans="1:7" ht="41.25" customHeight="1">
      <c r="A46" s="15">
        <v>1</v>
      </c>
      <c r="B46" s="47" t="s">
        <v>87</v>
      </c>
      <c r="C46" s="64" t="s">
        <v>12</v>
      </c>
      <c r="D46" s="80">
        <v>28</v>
      </c>
      <c r="E46" s="49"/>
      <c r="F46" s="18"/>
      <c r="G46" s="88">
        <f>1.2*F46</f>
        <v>0</v>
      </c>
    </row>
    <row r="47" spans="1:7" ht="51.75" customHeight="1">
      <c r="A47" s="15">
        <v>1</v>
      </c>
      <c r="B47" s="47" t="s">
        <v>63</v>
      </c>
      <c r="C47" s="64" t="s">
        <v>8</v>
      </c>
      <c r="D47" s="80">
        <v>15</v>
      </c>
      <c r="E47" s="49"/>
      <c r="F47" s="18"/>
      <c r="G47" s="88">
        <f t="shared" ref="G47:G52" si="2">1.2*F47</f>
        <v>0</v>
      </c>
    </row>
    <row r="48" spans="1:7" ht="66" customHeight="1">
      <c r="A48" s="15">
        <v>2</v>
      </c>
      <c r="B48" s="47" t="s">
        <v>64</v>
      </c>
      <c r="C48" s="64" t="s">
        <v>8</v>
      </c>
      <c r="D48" s="80">
        <v>1</v>
      </c>
      <c r="E48" s="49"/>
      <c r="F48" s="18"/>
      <c r="G48" s="88">
        <f t="shared" si="2"/>
        <v>0</v>
      </c>
    </row>
    <row r="49" spans="1:7" ht="46.5" customHeight="1">
      <c r="A49" s="15">
        <v>3</v>
      </c>
      <c r="B49" s="47" t="s">
        <v>65</v>
      </c>
      <c r="C49" s="64" t="s">
        <v>8</v>
      </c>
      <c r="D49" s="80">
        <v>15</v>
      </c>
      <c r="E49" s="49"/>
      <c r="F49" s="18"/>
      <c r="G49" s="88">
        <f t="shared" si="2"/>
        <v>0</v>
      </c>
    </row>
    <row r="50" spans="1:7" ht="48" customHeight="1">
      <c r="A50" s="15">
        <v>4</v>
      </c>
      <c r="B50" s="44" t="s">
        <v>54</v>
      </c>
      <c r="C50" s="64" t="s">
        <v>12</v>
      </c>
      <c r="D50" s="51">
        <v>105</v>
      </c>
      <c r="E50" s="49"/>
      <c r="F50" s="18"/>
      <c r="G50" s="88">
        <f t="shared" si="2"/>
        <v>0</v>
      </c>
    </row>
    <row r="51" spans="1:7" ht="66" customHeight="1">
      <c r="A51" s="15">
        <v>5</v>
      </c>
      <c r="B51" s="47" t="s">
        <v>66</v>
      </c>
      <c r="C51" s="64" t="s">
        <v>12</v>
      </c>
      <c r="D51" s="80">
        <v>105</v>
      </c>
      <c r="E51" s="49"/>
      <c r="F51" s="18"/>
      <c r="G51" s="88">
        <f t="shared" si="2"/>
        <v>0</v>
      </c>
    </row>
    <row r="52" spans="1:7" ht="14.25">
      <c r="A52" s="15">
        <v>6</v>
      </c>
      <c r="B52" s="48" t="s">
        <v>67</v>
      </c>
      <c r="C52" s="45" t="s">
        <v>27</v>
      </c>
      <c r="D52" s="51">
        <v>24</v>
      </c>
      <c r="E52" s="49"/>
      <c r="F52" s="18"/>
      <c r="G52" s="88">
        <f t="shared" si="2"/>
        <v>0</v>
      </c>
    </row>
    <row r="53" spans="1:7" ht="39" customHeight="1">
      <c r="A53" s="15"/>
      <c r="B53" s="82" t="s">
        <v>26</v>
      </c>
      <c r="C53" s="56"/>
      <c r="D53" s="57"/>
      <c r="E53" s="58"/>
      <c r="F53" s="33"/>
      <c r="G53" s="89">
        <f>SUM(G45:G52)</f>
        <v>0</v>
      </c>
    </row>
    <row r="54" spans="1:7">
      <c r="A54" s="15"/>
      <c r="B54" s="83" t="s">
        <v>20</v>
      </c>
      <c r="C54" s="56"/>
      <c r="D54" s="57"/>
      <c r="E54" s="58"/>
      <c r="F54" s="55"/>
      <c r="G54" s="89">
        <f>G43+G53</f>
        <v>0</v>
      </c>
    </row>
    <row r="55" spans="1:7" ht="30" customHeight="1">
      <c r="A55" s="27" t="s">
        <v>68</v>
      </c>
      <c r="B55" s="28" t="s">
        <v>69</v>
      </c>
      <c r="C55" s="70"/>
      <c r="D55" s="73"/>
      <c r="E55" s="69"/>
      <c r="F55" s="26"/>
      <c r="G55" s="87"/>
    </row>
    <row r="56" spans="1:7" ht="30.75" customHeight="1">
      <c r="A56" s="15">
        <v>1</v>
      </c>
      <c r="B56" s="50" t="s">
        <v>70</v>
      </c>
      <c r="C56" s="64" t="s">
        <v>8</v>
      </c>
      <c r="D56" s="22">
        <v>46</v>
      </c>
      <c r="E56" s="49"/>
      <c r="F56" s="18"/>
      <c r="G56" s="88">
        <f>1.2*F56</f>
        <v>0</v>
      </c>
    </row>
    <row r="57" spans="1:7" ht="65.25" customHeight="1">
      <c r="A57" s="15">
        <v>2</v>
      </c>
      <c r="B57" s="50" t="s">
        <v>71</v>
      </c>
      <c r="C57" s="64" t="s">
        <v>8</v>
      </c>
      <c r="D57" s="22">
        <v>2</v>
      </c>
      <c r="E57" s="49"/>
      <c r="F57" s="18"/>
      <c r="G57" s="88">
        <f>1.2*F57</f>
        <v>0</v>
      </c>
    </row>
    <row r="58" spans="1:7" ht="57" customHeight="1">
      <c r="A58" s="15">
        <v>3</v>
      </c>
      <c r="B58" s="50" t="s">
        <v>72</v>
      </c>
      <c r="C58" s="64" t="s">
        <v>8</v>
      </c>
      <c r="D58" s="22">
        <v>12</v>
      </c>
      <c r="E58" s="49"/>
      <c r="F58" s="18"/>
      <c r="G58" s="88">
        <f>1.2*F58</f>
        <v>0</v>
      </c>
    </row>
    <row r="59" spans="1:7" ht="65.25" customHeight="1">
      <c r="A59" s="15">
        <v>4</v>
      </c>
      <c r="B59" s="50" t="s">
        <v>73</v>
      </c>
      <c r="C59" s="64" t="s">
        <v>8</v>
      </c>
      <c r="D59" s="22">
        <v>32</v>
      </c>
      <c r="E59" s="49"/>
      <c r="F59" s="18"/>
      <c r="G59" s="88">
        <f>1.2*F59</f>
        <v>0</v>
      </c>
    </row>
    <row r="60" spans="1:7" ht="22.5" customHeight="1">
      <c r="A60" s="15"/>
      <c r="B60" s="81" t="s">
        <v>21</v>
      </c>
      <c r="C60" s="45"/>
      <c r="D60" s="52"/>
      <c r="E60" s="49"/>
      <c r="F60" s="33"/>
      <c r="G60" s="89">
        <f>SUM(G56:G59)</f>
        <v>0</v>
      </c>
    </row>
    <row r="61" spans="1:7" ht="47.25" customHeight="1">
      <c r="A61" s="20"/>
      <c r="B61" s="54" t="s">
        <v>89</v>
      </c>
      <c r="C61" s="23"/>
      <c r="D61" s="24"/>
      <c r="E61" s="25"/>
      <c r="F61" s="26"/>
      <c r="G61" s="95"/>
    </row>
    <row r="62" spans="1:7" ht="38.25" customHeight="1">
      <c r="A62" s="15">
        <v>1</v>
      </c>
      <c r="B62" s="50" t="s">
        <v>74</v>
      </c>
      <c r="C62" s="64" t="s">
        <v>8</v>
      </c>
      <c r="D62" s="80">
        <v>2</v>
      </c>
      <c r="E62" s="49"/>
      <c r="F62" s="18"/>
      <c r="G62" s="88">
        <f>1.2*F62</f>
        <v>0</v>
      </c>
    </row>
    <row r="63" spans="1:7" ht="39.75" customHeight="1">
      <c r="A63" s="15">
        <v>2</v>
      </c>
      <c r="B63" s="50" t="s">
        <v>75</v>
      </c>
      <c r="C63" s="64" t="s">
        <v>8</v>
      </c>
      <c r="D63" s="80">
        <v>12</v>
      </c>
      <c r="E63" s="49"/>
      <c r="F63" s="18"/>
      <c r="G63" s="88">
        <f>1.2*F63</f>
        <v>0</v>
      </c>
    </row>
    <row r="64" spans="1:7" ht="57.75" customHeight="1">
      <c r="A64" s="15">
        <v>3</v>
      </c>
      <c r="B64" s="47" t="s">
        <v>76</v>
      </c>
      <c r="C64" s="16" t="s">
        <v>9</v>
      </c>
      <c r="D64" s="80">
        <v>280</v>
      </c>
      <c r="E64" s="49"/>
      <c r="F64" s="18"/>
      <c r="G64" s="88">
        <f>1.2*F64</f>
        <v>0</v>
      </c>
    </row>
    <row r="65" spans="1:7" ht="44.25" customHeight="1">
      <c r="A65" s="15">
        <v>4</v>
      </c>
      <c r="B65" s="44" t="s">
        <v>77</v>
      </c>
      <c r="C65" s="16" t="s">
        <v>9</v>
      </c>
      <c r="D65" s="51">
        <v>280</v>
      </c>
      <c r="E65" s="49"/>
      <c r="F65" s="18"/>
      <c r="G65" s="88">
        <f>1.2*F65</f>
        <v>0</v>
      </c>
    </row>
    <row r="66" spans="1:7" ht="54" customHeight="1">
      <c r="A66" s="15">
        <v>5</v>
      </c>
      <c r="B66" s="47" t="s">
        <v>78</v>
      </c>
      <c r="C66" s="16" t="s">
        <v>9</v>
      </c>
      <c r="D66" s="80">
        <v>320</v>
      </c>
      <c r="E66" s="49"/>
      <c r="F66" s="18"/>
      <c r="G66" s="88">
        <f>1.2*F66</f>
        <v>0</v>
      </c>
    </row>
    <row r="67" spans="1:7" ht="37.5" customHeight="1">
      <c r="A67" s="15"/>
      <c r="B67" s="82" t="s">
        <v>26</v>
      </c>
      <c r="C67" s="56"/>
      <c r="D67" s="57"/>
      <c r="E67" s="58"/>
      <c r="F67" s="33"/>
      <c r="G67" s="89">
        <f>SUM(G62:G66)</f>
        <v>0</v>
      </c>
    </row>
    <row r="68" spans="1:7">
      <c r="A68" s="15"/>
      <c r="B68" s="83" t="s">
        <v>20</v>
      </c>
      <c r="C68" s="56"/>
      <c r="D68" s="57"/>
      <c r="E68" s="58"/>
      <c r="F68" s="55"/>
      <c r="G68" s="89">
        <f>G60+G67</f>
        <v>0</v>
      </c>
    </row>
    <row r="69" spans="1:7">
      <c r="A69" s="27" t="s">
        <v>88</v>
      </c>
      <c r="B69" s="28" t="s">
        <v>90</v>
      </c>
      <c r="C69" s="70"/>
      <c r="D69" s="73"/>
      <c r="E69" s="69"/>
      <c r="F69" s="26"/>
      <c r="G69" s="87"/>
    </row>
    <row r="70" spans="1:7" ht="59.25" customHeight="1">
      <c r="A70" s="20"/>
      <c r="B70" s="54" t="s">
        <v>91</v>
      </c>
      <c r="C70" s="23"/>
      <c r="D70" s="24"/>
      <c r="E70" s="25"/>
      <c r="F70" s="26"/>
      <c r="G70" s="95"/>
    </row>
    <row r="71" spans="1:7" ht="48" customHeight="1">
      <c r="A71" s="15">
        <v>1</v>
      </c>
      <c r="B71" s="50" t="s">
        <v>92</v>
      </c>
      <c r="C71" s="16" t="s">
        <v>9</v>
      </c>
      <c r="D71" s="80">
        <v>115</v>
      </c>
      <c r="E71" s="49"/>
      <c r="F71" s="18"/>
      <c r="G71" s="88">
        <f>1.2*F71</f>
        <v>0</v>
      </c>
    </row>
    <row r="72" spans="1:7" ht="45.75" customHeight="1">
      <c r="A72" s="15">
        <v>2</v>
      </c>
      <c r="B72" s="50" t="s">
        <v>93</v>
      </c>
      <c r="C72" s="16" t="s">
        <v>9</v>
      </c>
      <c r="D72" s="80">
        <v>18</v>
      </c>
      <c r="E72" s="49"/>
      <c r="F72" s="18"/>
      <c r="G72" s="88">
        <f>1.2*F72</f>
        <v>0</v>
      </c>
    </row>
    <row r="73" spans="1:7" ht="42" customHeight="1">
      <c r="A73" s="15">
        <v>3</v>
      </c>
      <c r="B73" s="47" t="s">
        <v>94</v>
      </c>
      <c r="C73" s="16" t="s">
        <v>8</v>
      </c>
      <c r="D73" s="80">
        <v>2</v>
      </c>
      <c r="E73" s="49"/>
      <c r="F73" s="18"/>
      <c r="G73" s="88">
        <f>1.2*F73</f>
        <v>0</v>
      </c>
    </row>
    <row r="74" spans="1:7" ht="41.25" customHeight="1">
      <c r="A74" s="15"/>
      <c r="B74" s="82" t="s">
        <v>26</v>
      </c>
      <c r="C74" s="56"/>
      <c r="D74" s="57"/>
      <c r="E74" s="58"/>
      <c r="F74" s="33"/>
      <c r="G74" s="89">
        <f>SUM(G71:G73)</f>
        <v>0</v>
      </c>
    </row>
    <row r="75" spans="1:7">
      <c r="A75" s="15"/>
      <c r="B75" s="83" t="s">
        <v>20</v>
      </c>
      <c r="C75" s="56"/>
      <c r="D75" s="57"/>
      <c r="E75" s="58"/>
      <c r="F75" s="55"/>
      <c r="G75" s="89">
        <f>G74</f>
        <v>0</v>
      </c>
    </row>
    <row r="76" spans="1:7">
      <c r="A76" s="27" t="s">
        <v>95</v>
      </c>
      <c r="B76" s="28" t="s">
        <v>96</v>
      </c>
      <c r="C76" s="70"/>
      <c r="D76" s="73"/>
      <c r="E76" s="69"/>
      <c r="F76" s="26"/>
      <c r="G76" s="87"/>
    </row>
    <row r="77" spans="1:7" ht="57" customHeight="1">
      <c r="A77" s="20"/>
      <c r="B77" s="54" t="s">
        <v>104</v>
      </c>
      <c r="C77" s="23"/>
      <c r="D77" s="24"/>
      <c r="E77" s="25"/>
      <c r="F77" s="26"/>
      <c r="G77" s="95"/>
    </row>
    <row r="78" spans="1:7" ht="54" customHeight="1">
      <c r="A78" s="15">
        <v>1</v>
      </c>
      <c r="B78" s="50" t="s">
        <v>97</v>
      </c>
      <c r="C78" s="16" t="s">
        <v>8</v>
      </c>
      <c r="D78" s="80">
        <v>2</v>
      </c>
      <c r="E78" s="49"/>
      <c r="F78" s="18"/>
      <c r="G78" s="88">
        <f>1.2*F78</f>
        <v>0</v>
      </c>
    </row>
    <row r="79" spans="1:7" ht="53.25" customHeight="1">
      <c r="A79" s="15"/>
      <c r="B79" s="82" t="s">
        <v>26</v>
      </c>
      <c r="C79" s="56"/>
      <c r="D79" s="57"/>
      <c r="E79" s="58"/>
      <c r="F79" s="33"/>
      <c r="G79" s="89">
        <f>SUM(G78:G78)</f>
        <v>0</v>
      </c>
    </row>
    <row r="80" spans="1:7">
      <c r="A80" s="15"/>
      <c r="B80" s="83" t="s">
        <v>20</v>
      </c>
      <c r="C80" s="56"/>
      <c r="D80" s="57"/>
      <c r="E80" s="58"/>
      <c r="F80" s="55"/>
      <c r="G80" s="89">
        <f>G79</f>
        <v>0</v>
      </c>
    </row>
    <row r="81" spans="1:7">
      <c r="A81" s="104"/>
      <c r="B81" s="104"/>
      <c r="C81" s="104"/>
      <c r="D81" s="104"/>
      <c r="E81" s="104"/>
      <c r="F81" s="104"/>
      <c r="G81" s="104"/>
    </row>
    <row r="82" spans="1:7">
      <c r="A82" s="35"/>
      <c r="B82" s="36" t="s">
        <v>23</v>
      </c>
      <c r="C82" s="92"/>
      <c r="D82" s="92"/>
      <c r="E82" s="92"/>
      <c r="F82" s="33">
        <f>F14+F28+F43+F60</f>
        <v>0</v>
      </c>
      <c r="G82" s="89">
        <f>G14+G28+G43+G68</f>
        <v>0</v>
      </c>
    </row>
    <row r="83" spans="1:7">
      <c r="A83" s="35"/>
      <c r="B83" s="36" t="s">
        <v>24</v>
      </c>
      <c r="C83" s="92"/>
      <c r="D83" s="92"/>
      <c r="E83" s="92"/>
      <c r="F83" s="33">
        <f>F21+F36+F53+F67+F74+F80</f>
        <v>0</v>
      </c>
      <c r="G83" s="89">
        <f>G21+G36+G53+G67</f>
        <v>0</v>
      </c>
    </row>
    <row r="84" spans="1:7">
      <c r="A84" s="35"/>
      <c r="B84" s="36" t="s">
        <v>22</v>
      </c>
      <c r="C84" s="92"/>
      <c r="D84" s="92"/>
      <c r="E84" s="92"/>
      <c r="F84" s="55">
        <f>F82+F83</f>
        <v>0</v>
      </c>
      <c r="G84" s="89">
        <f>G82+G83</f>
        <v>0</v>
      </c>
    </row>
    <row r="85" spans="1:7">
      <c r="A85" s="3"/>
      <c r="B85" s="37"/>
      <c r="C85" s="93"/>
      <c r="D85" s="93"/>
      <c r="E85" s="93"/>
      <c r="F85" s="4"/>
      <c r="G85" s="4"/>
    </row>
    <row r="86" spans="1:7" ht="15">
      <c r="A86" s="108" t="s">
        <v>118</v>
      </c>
      <c r="B86" s="108"/>
      <c r="C86" s="108"/>
      <c r="D86" s="108"/>
      <c r="E86" s="108"/>
      <c r="F86" s="108"/>
    </row>
    <row r="87" spans="1:7" ht="15">
      <c r="A87" s="108" t="s">
        <v>119</v>
      </c>
      <c r="B87" s="108"/>
      <c r="C87" s="108"/>
      <c r="D87" s="108"/>
      <c r="E87" s="108"/>
      <c r="F87" s="108"/>
    </row>
    <row r="88" spans="1:7" ht="15">
      <c r="A88" s="108" t="s">
        <v>120</v>
      </c>
      <c r="B88" s="108"/>
      <c r="C88" s="108"/>
      <c r="D88" s="108"/>
      <c r="E88" s="108"/>
      <c r="F88" s="108"/>
    </row>
    <row r="89" spans="1:7" ht="15">
      <c r="A89" s="108" t="s">
        <v>121</v>
      </c>
      <c r="B89" s="108"/>
      <c r="C89" s="108"/>
      <c r="D89" s="108"/>
      <c r="E89" s="108"/>
      <c r="F89" s="108"/>
    </row>
    <row r="90" spans="1:7" ht="15">
      <c r="A90" s="108" t="s">
        <v>122</v>
      </c>
      <c r="B90" s="108"/>
      <c r="C90" s="108"/>
      <c r="D90" s="108"/>
      <c r="E90" s="108"/>
      <c r="F90" s="108"/>
    </row>
  </sheetData>
  <mergeCells count="10">
    <mergeCell ref="A81:G81"/>
    <mergeCell ref="F1:G1"/>
    <mergeCell ref="B5:G5"/>
    <mergeCell ref="B3:F3"/>
    <mergeCell ref="F2:G2"/>
    <mergeCell ref="A90:F90"/>
    <mergeCell ref="A86:F86"/>
    <mergeCell ref="A87:F87"/>
    <mergeCell ref="A88:F88"/>
    <mergeCell ref="A89:F89"/>
  </mergeCells>
  <phoneticPr fontId="33" type="noConversion"/>
  <pageMargins left="0.7" right="0.31" top="0.32" bottom="0.22" header="0.3" footer="0.3"/>
  <pageSetup paperSize="9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2"/>
  <sheetViews>
    <sheetView tabSelected="1" view="pageLayout" topLeftCell="A17" workbookViewId="0">
      <selection activeCell="A27" sqref="A27:F31"/>
    </sheetView>
  </sheetViews>
  <sheetFormatPr defaultColWidth="8.85546875" defaultRowHeight="12.75"/>
  <cols>
    <col min="2" max="2" width="40.7109375" customWidth="1"/>
    <col min="6" max="6" width="13.140625" customWidth="1"/>
    <col min="7" max="7" width="15.85546875" customWidth="1"/>
  </cols>
  <sheetData>
    <row r="1" spans="1:7">
      <c r="F1" s="105" t="s">
        <v>115</v>
      </c>
      <c r="G1" s="105"/>
    </row>
    <row r="2" spans="1:7">
      <c r="F2" s="105" t="s">
        <v>117</v>
      </c>
      <c r="G2" s="105"/>
    </row>
    <row r="3" spans="1:7">
      <c r="B3" s="107" t="s">
        <v>111</v>
      </c>
      <c r="C3" s="107"/>
      <c r="D3" s="107"/>
      <c r="E3" s="107"/>
      <c r="F3" s="107"/>
      <c r="G3" s="96"/>
    </row>
    <row r="4" spans="1:7">
      <c r="B4" s="96"/>
      <c r="C4" s="96"/>
      <c r="D4" s="96"/>
      <c r="E4" s="96"/>
      <c r="F4" s="96"/>
      <c r="G4" s="96"/>
    </row>
    <row r="5" spans="1:7">
      <c r="B5" s="105" t="s">
        <v>112</v>
      </c>
      <c r="C5" s="105"/>
      <c r="D5" s="105"/>
      <c r="E5" s="105"/>
      <c r="F5" s="105"/>
      <c r="G5" s="105"/>
    </row>
    <row r="7" spans="1:7" ht="63.75">
      <c r="A7" s="43" t="s">
        <v>0</v>
      </c>
      <c r="B7" s="43" t="s">
        <v>1</v>
      </c>
      <c r="C7" s="43" t="s">
        <v>2</v>
      </c>
      <c r="D7" s="43" t="s">
        <v>28</v>
      </c>
      <c r="E7" s="86" t="s">
        <v>3</v>
      </c>
      <c r="F7" s="86" t="s">
        <v>4</v>
      </c>
      <c r="G7" s="86" t="s">
        <v>100</v>
      </c>
    </row>
    <row r="8" spans="1:7">
      <c r="A8" s="9">
        <v>1</v>
      </c>
      <c r="B8" s="9">
        <v>2</v>
      </c>
      <c r="C8" s="9">
        <v>3</v>
      </c>
      <c r="D8" s="9">
        <v>4</v>
      </c>
      <c r="E8" s="9">
        <v>5</v>
      </c>
      <c r="F8" s="10" t="s">
        <v>5</v>
      </c>
      <c r="G8" s="10" t="s">
        <v>101</v>
      </c>
    </row>
    <row r="9" spans="1:7">
      <c r="A9" s="4"/>
      <c r="B9" s="4"/>
      <c r="C9" s="5"/>
      <c r="D9" s="4"/>
      <c r="E9" s="6"/>
      <c r="F9" s="6"/>
      <c r="G9" s="4"/>
    </row>
    <row r="10" spans="1:7" ht="28.5">
      <c r="A10" s="27" t="s">
        <v>6</v>
      </c>
      <c r="B10" s="77" t="s">
        <v>11</v>
      </c>
      <c r="C10" s="70"/>
      <c r="D10" s="73"/>
      <c r="E10" s="69"/>
      <c r="F10" s="26"/>
      <c r="G10" s="87"/>
    </row>
    <row r="11" spans="1:7" ht="49.5" customHeight="1">
      <c r="A11" s="15">
        <v>1</v>
      </c>
      <c r="B11" s="44" t="s">
        <v>102</v>
      </c>
      <c r="C11" s="64" t="s">
        <v>30</v>
      </c>
      <c r="D11" s="65">
        <v>19.84</v>
      </c>
      <c r="E11" s="66"/>
      <c r="F11" s="18"/>
      <c r="G11" s="88">
        <f>1.2*F11</f>
        <v>0</v>
      </c>
    </row>
    <row r="12" spans="1:7" ht="87" customHeight="1">
      <c r="A12" s="15">
        <v>2</v>
      </c>
      <c r="B12" s="44" t="s">
        <v>103</v>
      </c>
      <c r="C12" s="64" t="s">
        <v>30</v>
      </c>
      <c r="D12" s="65">
        <v>19.84</v>
      </c>
      <c r="E12" s="66"/>
      <c r="F12" s="18"/>
      <c r="G12" s="88">
        <f>1.2*F12</f>
        <v>0</v>
      </c>
    </row>
    <row r="13" spans="1:7" ht="47.25" customHeight="1">
      <c r="A13" s="15">
        <v>3</v>
      </c>
      <c r="B13" s="78" t="s">
        <v>44</v>
      </c>
      <c r="C13" s="64" t="s">
        <v>12</v>
      </c>
      <c r="D13" s="65">
        <v>19.84</v>
      </c>
      <c r="E13" s="66"/>
      <c r="F13" s="18"/>
      <c r="G13" s="88">
        <f>1.2*F13</f>
        <v>0</v>
      </c>
    </row>
    <row r="14" spans="1:7" ht="21.75" customHeight="1">
      <c r="A14" s="15"/>
      <c r="B14" s="81" t="s">
        <v>21</v>
      </c>
      <c r="C14" s="56"/>
      <c r="D14" s="57"/>
      <c r="E14" s="58"/>
      <c r="F14" s="33">
        <f>SUM(F11:F13)</f>
        <v>0</v>
      </c>
      <c r="G14" s="89">
        <f>SUM(G11:G13)</f>
        <v>0</v>
      </c>
    </row>
    <row r="15" spans="1:7" ht="55.5" customHeight="1">
      <c r="A15" s="20"/>
      <c r="B15" s="54" t="s">
        <v>13</v>
      </c>
      <c r="C15" s="61"/>
      <c r="D15" s="62"/>
      <c r="E15" s="63"/>
      <c r="F15" s="21"/>
      <c r="G15" s="90"/>
    </row>
    <row r="16" spans="1:7" ht="38.25" customHeight="1">
      <c r="A16" s="15">
        <v>1</v>
      </c>
      <c r="B16" s="44" t="s">
        <v>45</v>
      </c>
      <c r="C16" s="16" t="s">
        <v>9</v>
      </c>
      <c r="D16" s="65">
        <v>29</v>
      </c>
      <c r="E16" s="66"/>
      <c r="F16" s="18"/>
      <c r="G16" s="88">
        <f>1.2*F16</f>
        <v>0</v>
      </c>
    </row>
    <row r="17" spans="1:7" ht="45" customHeight="1">
      <c r="A17" s="15"/>
      <c r="B17" s="82" t="s">
        <v>26</v>
      </c>
      <c r="C17" s="67"/>
      <c r="D17" s="68"/>
      <c r="E17" s="69"/>
      <c r="F17" s="33"/>
      <c r="G17" s="89">
        <f>SUM(G16:G16)</f>
        <v>0</v>
      </c>
    </row>
    <row r="18" spans="1:7">
      <c r="A18" s="15"/>
      <c r="B18" s="83" t="s">
        <v>20</v>
      </c>
      <c r="C18" s="67"/>
      <c r="D18" s="68"/>
      <c r="E18" s="69"/>
      <c r="F18" s="55"/>
      <c r="G18" s="89">
        <f>G14+G17</f>
        <v>0</v>
      </c>
    </row>
    <row r="19" spans="1:7" ht="34.5" customHeight="1">
      <c r="A19" s="27" t="s">
        <v>10</v>
      </c>
      <c r="B19" s="28" t="s">
        <v>18</v>
      </c>
      <c r="C19" s="59"/>
      <c r="D19" s="60"/>
      <c r="E19" s="58"/>
      <c r="F19" s="26"/>
      <c r="G19" s="91"/>
    </row>
    <row r="20" spans="1:7" ht="65.25" customHeight="1">
      <c r="A20" s="15">
        <v>1</v>
      </c>
      <c r="B20" s="78" t="s">
        <v>79</v>
      </c>
      <c r="C20" s="16" t="s">
        <v>9</v>
      </c>
      <c r="D20" s="46">
        <v>58.07</v>
      </c>
      <c r="E20" s="49"/>
      <c r="F20" s="18"/>
      <c r="G20" s="88">
        <f>1.2*F20</f>
        <v>0</v>
      </c>
    </row>
    <row r="21" spans="1:7">
      <c r="A21" s="35"/>
      <c r="B21" s="81" t="s">
        <v>25</v>
      </c>
      <c r="C21" s="16"/>
      <c r="D21" s="22"/>
      <c r="E21" s="17"/>
      <c r="F21" s="55">
        <f>SUM(F20:F20)</f>
        <v>0</v>
      </c>
      <c r="G21" s="89">
        <f>SUM(G20:G20)</f>
        <v>0</v>
      </c>
    </row>
    <row r="22" spans="1:7">
      <c r="A22" s="109"/>
      <c r="B22" s="109"/>
      <c r="C22" s="109"/>
      <c r="D22" s="109"/>
      <c r="E22" s="109"/>
      <c r="F22" s="109"/>
      <c r="G22" s="109"/>
    </row>
    <row r="23" spans="1:7">
      <c r="A23" s="35"/>
      <c r="B23" s="36" t="s">
        <v>23</v>
      </c>
      <c r="C23" s="92"/>
      <c r="D23" s="92"/>
      <c r="E23" s="92"/>
      <c r="F23" s="33">
        <f>F14+F21</f>
        <v>0</v>
      </c>
      <c r="G23" s="89">
        <f>G14+G21</f>
        <v>0</v>
      </c>
    </row>
    <row r="24" spans="1:7">
      <c r="A24" s="35"/>
      <c r="B24" s="36" t="s">
        <v>24</v>
      </c>
      <c r="C24" s="92"/>
      <c r="D24" s="92"/>
      <c r="E24" s="92"/>
      <c r="F24" s="33">
        <f>F17</f>
        <v>0</v>
      </c>
      <c r="G24" s="89">
        <f>G17</f>
        <v>0</v>
      </c>
    </row>
    <row r="25" spans="1:7">
      <c r="A25" s="35"/>
      <c r="B25" s="36" t="s">
        <v>22</v>
      </c>
      <c r="C25" s="92"/>
      <c r="D25" s="92"/>
      <c r="E25" s="92"/>
      <c r="F25" s="55">
        <f>F23+F24</f>
        <v>0</v>
      </c>
      <c r="G25" s="89">
        <f>G23+G24</f>
        <v>0</v>
      </c>
    </row>
    <row r="26" spans="1:7">
      <c r="A26" s="3"/>
      <c r="B26" s="37"/>
      <c r="C26" s="93"/>
      <c r="D26" s="93"/>
      <c r="E26" s="93"/>
      <c r="F26" s="4"/>
      <c r="G26" s="4"/>
    </row>
    <row r="27" spans="1:7" ht="15">
      <c r="A27" s="108" t="s">
        <v>118</v>
      </c>
      <c r="B27" s="108"/>
      <c r="C27" s="108"/>
      <c r="D27" s="108"/>
      <c r="E27" s="108"/>
      <c r="F27" s="108"/>
    </row>
    <row r="28" spans="1:7" ht="15">
      <c r="A28" s="108" t="s">
        <v>119</v>
      </c>
      <c r="B28" s="108"/>
      <c r="C28" s="108"/>
      <c r="D28" s="108"/>
      <c r="E28" s="108"/>
      <c r="F28" s="108"/>
    </row>
    <row r="29" spans="1:7" ht="15">
      <c r="A29" s="108" t="s">
        <v>120</v>
      </c>
      <c r="B29" s="108"/>
      <c r="C29" s="108"/>
      <c r="D29" s="108"/>
      <c r="E29" s="108"/>
      <c r="F29" s="108"/>
    </row>
    <row r="30" spans="1:7" ht="15">
      <c r="A30" s="108" t="s">
        <v>121</v>
      </c>
      <c r="B30" s="108"/>
      <c r="C30" s="108"/>
      <c r="D30" s="108"/>
      <c r="E30" s="108"/>
      <c r="F30" s="108"/>
    </row>
    <row r="31" spans="1:7" ht="15">
      <c r="A31" s="108" t="s">
        <v>122</v>
      </c>
      <c r="B31" s="108"/>
      <c r="C31" s="108"/>
      <c r="D31" s="108"/>
      <c r="E31" s="108"/>
      <c r="F31" s="108"/>
    </row>
    <row r="32" spans="1:7" ht="15">
      <c r="A32" s="99"/>
      <c r="B32" s="100"/>
      <c r="C32" s="101"/>
      <c r="D32" s="101"/>
      <c r="E32" s="101"/>
      <c r="F32" s="100"/>
    </row>
  </sheetData>
  <mergeCells count="10">
    <mergeCell ref="A22:G22"/>
    <mergeCell ref="F1:G1"/>
    <mergeCell ref="B3:F3"/>
    <mergeCell ref="B5:G5"/>
    <mergeCell ref="F2:G2"/>
    <mergeCell ref="A31:F31"/>
    <mergeCell ref="A27:F27"/>
    <mergeCell ref="A28:F28"/>
    <mergeCell ref="A29:F29"/>
    <mergeCell ref="A30:F30"/>
  </mergeCells>
  <phoneticPr fontId="33" type="noConversion"/>
  <pageMargins left="0.7" right="0.7" top="0.32" bottom="0.28999999999999998" header="0.3" footer="0.3"/>
  <pageSetup paperSize="9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Macintosh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Блок 128</vt:lpstr>
      <vt:lpstr>Obshti chasti</vt:lpstr>
      <vt:lpstr>SO</vt:lpstr>
    </vt:vector>
  </TitlesOfParts>
  <Manager/>
  <Company>OPRD Managing Authority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</dc:title>
  <dc:subject/>
  <dc:creator>Implementation Unit</dc:creator>
  <cp:keywords/>
  <dc:description/>
  <cp:lastModifiedBy>cbodurova</cp:lastModifiedBy>
  <cp:revision/>
  <cp:lastPrinted>2019-07-03T06:44:48Z</cp:lastPrinted>
  <dcterms:created xsi:type="dcterms:W3CDTF">2007-10-29T07:47:00Z</dcterms:created>
  <dcterms:modified xsi:type="dcterms:W3CDTF">2019-07-03T06:44:51Z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1033-9.1.0.4746</vt:lpwstr>
  </property>
</Properties>
</file>